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240" yWindow="-150" windowWidth="10275" windowHeight="8370"/>
  </bookViews>
  <sheets>
    <sheet name="19.9_2018" sheetId="6" r:id="rId1"/>
  </sheets>
  <definedNames>
    <definedName name="_Key1" localSheetId="0" hidden="1">'19.9_2018'!#REF!</definedName>
    <definedName name="_Key1" hidden="1">#REF!</definedName>
    <definedName name="_Order1" hidden="1">255</definedName>
    <definedName name="_Regression_Int" localSheetId="0" hidden="1">1</definedName>
    <definedName name="a" hidden="1">#REF!</definedName>
    <definedName name="SDASD" localSheetId="0" hidden="1">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D186" i="6" l="1"/>
  <c r="C186" i="6"/>
  <c r="T182" i="6" l="1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T143" i="6"/>
  <c r="S143" i="6"/>
  <c r="S141" i="6" s="1"/>
  <c r="R143" i="6"/>
  <c r="R141" i="6" s="1"/>
  <c r="Q143" i="6"/>
  <c r="Q141" i="6" s="1"/>
  <c r="P143" i="6"/>
  <c r="O143" i="6"/>
  <c r="O141" i="6" s="1"/>
  <c r="N143" i="6"/>
  <c r="M143" i="6"/>
  <c r="M141" i="6" s="1"/>
  <c r="L143" i="6"/>
  <c r="K143" i="6"/>
  <c r="K141" i="6" s="1"/>
  <c r="J143" i="6"/>
  <c r="J141" i="6" s="1"/>
  <c r="I143" i="6"/>
  <c r="I141" i="6" s="1"/>
  <c r="H143" i="6"/>
  <c r="G143" i="6"/>
  <c r="G141" i="6" s="1"/>
  <c r="F143" i="6"/>
  <c r="F141" i="6" s="1"/>
  <c r="E143" i="6"/>
  <c r="E141" i="6" s="1"/>
  <c r="D188" i="6"/>
  <c r="D187" i="6"/>
  <c r="D185" i="6"/>
  <c r="D184" i="6"/>
  <c r="D183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7" i="6"/>
  <c r="D146" i="6"/>
  <c r="D145" i="6"/>
  <c r="D144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7" i="6"/>
  <c r="C146" i="6"/>
  <c r="C145" i="6"/>
  <c r="C144" i="6"/>
  <c r="C188" i="6"/>
  <c r="C187" i="6"/>
  <c r="C185" i="6"/>
  <c r="C184" i="6"/>
  <c r="C183" i="6"/>
  <c r="N80" i="6"/>
  <c r="M80" i="6"/>
  <c r="L80" i="6"/>
  <c r="K80" i="6"/>
  <c r="J80" i="6"/>
  <c r="I80" i="6"/>
  <c r="H80" i="6"/>
  <c r="G80" i="6"/>
  <c r="F80" i="6"/>
  <c r="E80" i="6"/>
  <c r="D80" i="6"/>
  <c r="C80" i="6"/>
  <c r="N86" i="6"/>
  <c r="M86" i="6"/>
  <c r="L86" i="6"/>
  <c r="K86" i="6"/>
  <c r="J86" i="6"/>
  <c r="I86" i="6"/>
  <c r="H86" i="6"/>
  <c r="G86" i="6"/>
  <c r="F86" i="6"/>
  <c r="E86" i="6"/>
  <c r="D86" i="6"/>
  <c r="C86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P17" i="6"/>
  <c r="O17" i="6"/>
  <c r="N17" i="6"/>
  <c r="M17" i="6"/>
  <c r="L17" i="6"/>
  <c r="K17" i="6"/>
  <c r="J17" i="6"/>
  <c r="I17" i="6"/>
  <c r="H17" i="6"/>
  <c r="G17" i="6"/>
  <c r="F17" i="6"/>
  <c r="E17" i="6"/>
  <c r="P23" i="6"/>
  <c r="O23" i="6"/>
  <c r="N23" i="6"/>
  <c r="M23" i="6"/>
  <c r="L23" i="6"/>
  <c r="K23" i="6"/>
  <c r="J23" i="6"/>
  <c r="I23" i="6"/>
  <c r="H23" i="6"/>
  <c r="G23" i="6"/>
  <c r="F23" i="6"/>
  <c r="E23" i="6"/>
  <c r="P56" i="6"/>
  <c r="O56" i="6"/>
  <c r="N56" i="6"/>
  <c r="M56" i="6"/>
  <c r="L56" i="6"/>
  <c r="K56" i="6"/>
  <c r="J56" i="6"/>
  <c r="I56" i="6"/>
  <c r="H56" i="6"/>
  <c r="G56" i="6"/>
  <c r="F56" i="6"/>
  <c r="E56" i="6"/>
  <c r="D61" i="6"/>
  <c r="C61" i="6"/>
  <c r="D60" i="6"/>
  <c r="C60" i="6"/>
  <c r="D59" i="6"/>
  <c r="C59" i="6"/>
  <c r="D58" i="6"/>
  <c r="C58" i="6"/>
  <c r="D57" i="6"/>
  <c r="C57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1" i="6"/>
  <c r="C21" i="6"/>
  <c r="D20" i="6"/>
  <c r="C20" i="6"/>
  <c r="D19" i="6"/>
  <c r="C19" i="6"/>
  <c r="D18" i="6"/>
  <c r="C18" i="6"/>
  <c r="T141" i="6" l="1"/>
  <c r="P141" i="6"/>
  <c r="N141" i="6"/>
  <c r="L141" i="6"/>
  <c r="H141" i="6"/>
  <c r="D149" i="6"/>
  <c r="D143" i="6"/>
  <c r="B60" i="6"/>
  <c r="B61" i="6"/>
  <c r="B27" i="6"/>
  <c r="B35" i="6"/>
  <c r="B45" i="6"/>
  <c r="B53" i="6"/>
  <c r="B29" i="6"/>
  <c r="B37" i="6"/>
  <c r="B43" i="6"/>
  <c r="B51" i="6"/>
  <c r="B40" i="6"/>
  <c r="C182" i="6"/>
  <c r="D182" i="6"/>
  <c r="C149" i="6"/>
  <c r="C143" i="6"/>
  <c r="B26" i="6"/>
  <c r="B38" i="6"/>
  <c r="B46" i="6"/>
  <c r="B50" i="6"/>
  <c r="E15" i="6"/>
  <c r="I15" i="6"/>
  <c r="M15" i="6"/>
  <c r="B32" i="6"/>
  <c r="B24" i="6"/>
  <c r="B30" i="6"/>
  <c r="B20" i="6"/>
  <c r="H78" i="6"/>
  <c r="D17" i="6"/>
  <c r="B42" i="6"/>
  <c r="D56" i="6"/>
  <c r="H15" i="6"/>
  <c r="L15" i="6"/>
  <c r="P15" i="6"/>
  <c r="C78" i="6"/>
  <c r="G78" i="6"/>
  <c r="K78" i="6"/>
  <c r="L78" i="6"/>
  <c r="B48" i="6"/>
  <c r="B54" i="6"/>
  <c r="B58" i="6"/>
  <c r="F15" i="6"/>
  <c r="J15" i="6"/>
  <c r="N15" i="6"/>
  <c r="E78" i="6"/>
  <c r="I78" i="6"/>
  <c r="M78" i="6"/>
  <c r="D78" i="6"/>
  <c r="B21" i="6"/>
  <c r="C17" i="6"/>
  <c r="B34" i="6"/>
  <c r="G15" i="6"/>
  <c r="K15" i="6"/>
  <c r="O15" i="6"/>
  <c r="F78" i="6"/>
  <c r="J78" i="6"/>
  <c r="N78" i="6"/>
  <c r="C23" i="6"/>
  <c r="B19" i="6"/>
  <c r="B25" i="6"/>
  <c r="B28" i="6"/>
  <c r="B39" i="6"/>
  <c r="B41" i="6"/>
  <c r="B44" i="6"/>
  <c r="B57" i="6"/>
  <c r="B59" i="6"/>
  <c r="C56" i="6"/>
  <c r="D23" i="6"/>
  <c r="B18" i="6"/>
  <c r="B31" i="6"/>
  <c r="B33" i="6"/>
  <c r="B36" i="6"/>
  <c r="B47" i="6"/>
  <c r="B49" i="6"/>
  <c r="B52" i="6"/>
  <c r="C141" i="6" l="1"/>
  <c r="D141" i="6"/>
  <c r="B17" i="6"/>
  <c r="C15" i="6"/>
  <c r="B56" i="6"/>
  <c r="B23" i="6"/>
  <c r="D15" i="6"/>
  <c r="B15" i="6" l="1"/>
</calcChain>
</file>

<file path=xl/sharedStrings.xml><?xml version="1.0" encoding="utf-8"?>
<sst xmlns="http://schemas.openxmlformats.org/spreadsheetml/2006/main" count="230" uniqueCount="79">
  <si>
    <t>D.H.</t>
  </si>
  <si>
    <t>19.9 Actividades de Odontología Curativa Primer Nivel de Atención por Delegación
Primera Parte</t>
  </si>
  <si>
    <t>Delegación</t>
  </si>
  <si>
    <t>Actividades</t>
  </si>
  <si>
    <t>Total</t>
  </si>
  <si>
    <t>Subtotal</t>
  </si>
  <si>
    <t>Terapia Pulpar: Recubrimiento Pulpar Indirecto, Directo, Acceso y Pulpotomía</t>
  </si>
  <si>
    <t>Obturación 
Temporal</t>
  </si>
  <si>
    <t>Técnicas de Rehabilitación Atraumática  (TRA)</t>
  </si>
  <si>
    <t>Obturación</t>
  </si>
  <si>
    <t>Con Amalgama (Incluye el pulido de la misma)</t>
  </si>
  <si>
    <t>Con Ionomero de Vidrio</t>
  </si>
  <si>
    <t>Con Resina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</si>
  <si>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</si>
  <si>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</si>
  <si>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</si>
  <si>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</si>
  <si>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</si>
  <si>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</si>
  <si>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</si>
  <si>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</si>
  <si>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</si>
  <si>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</si>
  <si>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</si>
  <si>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</si>
  <si>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</si>
  <si>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</si>
  <si>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</si>
  <si>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</si>
  <si>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</si>
  <si>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</si>
  <si>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</si>
  <si>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</si>
  <si>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</si>
  <si>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</si>
  <si>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</si>
  <si>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</si>
  <si>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</si>
  <si>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</si>
  <si>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</si>
  <si>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</si>
  <si>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</si>
  <si>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</si>
  <si>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</si>
  <si>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</si>
  <si>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</si>
  <si>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</si>
  <si>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</si>
  <si>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</si>
  <si>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</si>
  <si>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</si>
  <si>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</si>
  <si>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</si>
  <si>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</si>
  <si>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"Centenario de la Revolución Mexicana"</t>
  </si>
  <si>
    <t>H.R. "Primero de Octubre"</t>
  </si>
  <si>
    <t>H.R. "Lic. Adolfo López Mateos"</t>
  </si>
  <si>
    <t>Fuente: Sistema en Línea de Información Estadística de Medicina Preventiva:  Informe Mensual de Actividades de Las Subdelegaciones Médicas  SM10-21</t>
  </si>
  <si>
    <t>D.H. = Derechohabientes</t>
  </si>
  <si>
    <t>No D.H. = No Derechohabientes</t>
  </si>
  <si>
    <t>19.9 Actividades de Odontología Curativa Primer Nivel de Atención por Delegación 
Segunda Parte</t>
  </si>
  <si>
    <t>Detrartaje: Eliminación de Sarro Supragingival</t>
  </si>
  <si>
    <t>Drenado de Abceso</t>
  </si>
  <si>
    <t>Extracción</t>
  </si>
  <si>
    <t>Actividades Curativas Diversas, Cementado de Incrustaciones, Ajuste de Prótesis y Desgaste Selectivo</t>
  </si>
  <si>
    <t>Otras Atenciones</t>
  </si>
  <si>
    <t>Semana Nacional de Salud Bucal</t>
  </si>
  <si>
    <t>Cirugía Bucal</t>
  </si>
  <si>
    <t>Próteis Fija</t>
  </si>
  <si>
    <t>Prótesis Removible</t>
  </si>
  <si>
    <t>Periodoncia</t>
  </si>
  <si>
    <t>Ortodoncia</t>
  </si>
  <si>
    <t>Odontopediatría</t>
  </si>
  <si>
    <t>Endodoncia</t>
  </si>
  <si>
    <t>19.9 Actividades de Odontología Curativa Segundo y Tercer Nivel de Atención por Delegación 
Tercera Parte</t>
  </si>
  <si>
    <t>Ciudad de México</t>
  </si>
  <si>
    <t>Anuario Estadístico 2018</t>
  </si>
  <si>
    <t>o</t>
  </si>
  <si>
    <t>H.R. "Veracruz"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</si>
</sst>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Calibri"/>
      <family val="2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4"/>
      <name val="Montserrat"/>
    </font>
    <font>
      <b/>
      <sz val="10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color theme="1"/>
      <name val="Montserrat"/>
    </font>
    <font>
      <sz val="10"/>
      <color theme="1"/>
      <name val="Montserrat"/>
    </font>
    <font>
      <sz val="12"/>
      <color theme="1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 applyProtection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8" fillId="0" borderId="0" xfId="1" applyFont="1" applyFill="1" applyAlignment="1" applyProtection="1">
      <alignment horizontal="centerContinuous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0" xfId="0" applyFont="1"/>
    <xf numFmtId="3" fontId="11" fillId="0" borderId="0" xfId="1" applyNumberFormat="1" applyFont="1" applyFill="1" applyAlignment="1" applyProtection="1">
      <alignment horizontal="right" vertical="center"/>
    </xf>
    <xf numFmtId="0" fontId="11" fillId="0" borderId="0" xfId="1" applyFont="1" applyFill="1" applyAlignment="1">
      <alignment vertical="center"/>
    </xf>
    <xf numFmtId="0" fontId="12" fillId="0" borderId="0" xfId="0" applyFont="1"/>
    <xf numFmtId="3" fontId="9" fillId="0" borderId="0" xfId="1" applyNumberFormat="1" applyFont="1" applyFill="1" applyAlignment="1" applyProtection="1">
      <alignment horizontal="right" vertical="center"/>
    </xf>
    <xf numFmtId="3" fontId="9" fillId="0" borderId="0" xfId="1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1" xfId="0" applyFont="1" applyBorder="1"/>
    <xf numFmtId="3" fontId="9" fillId="0" borderId="1" xfId="1" applyNumberFormat="1" applyFont="1" applyFill="1" applyBorder="1" applyAlignment="1" applyProtection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13" fillId="0" borderId="0" xfId="0" applyFont="1"/>
    <xf numFmtId="164" fontId="3" fillId="0" borderId="0" xfId="1" applyNumberFormat="1" applyFont="1" applyFill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indent="2"/>
    </xf>
    <xf numFmtId="0" fontId="9" fillId="0" borderId="0" xfId="0" applyFont="1" applyFill="1" applyAlignment="1" applyProtection="1">
      <alignment horizontal="left" indent="2"/>
    </xf>
    <xf numFmtId="164" fontId="9" fillId="0" borderId="0" xfId="1" applyNumberFormat="1" applyFont="1" applyFill="1" applyAlignment="1" applyProtection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1" xfId="1" applyFont="1" applyFill="1" applyBorder="1" applyAlignment="1" applyProtection="1">
      <alignment horizontal="centerContinuous" vertical="center"/>
    </xf>
    <xf numFmtId="0" fontId="9" fillId="0" borderId="0" xfId="1" applyFont="1" applyFill="1" applyAlignment="1">
      <alignment horizontal="centerContinuous" vertical="center"/>
    </xf>
    <xf numFmtId="0" fontId="11" fillId="0" borderId="0" xfId="1" applyFont="1" applyFill="1" applyAlignment="1" applyProtection="1">
      <alignment horizontal="centerContinuous" vertical="center"/>
    </xf>
    <xf numFmtId="0" fontId="9" fillId="0" borderId="1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centerContinuous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3" fontId="11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/>
    </xf>
    <xf numFmtId="3" fontId="11" fillId="2" borderId="0" xfId="1" applyNumberFormat="1" applyFont="1" applyFill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vertical="center"/>
    </xf>
    <xf numFmtId="0" fontId="9" fillId="0" borderId="1" xfId="1" applyFont="1" applyFill="1" applyBorder="1" applyAlignment="1" applyProtection="1">
      <alignment horizontal="left" vertical="center"/>
    </xf>
    <xf numFmtId="3" fontId="12" fillId="0" borderId="1" xfId="0" applyNumberFormat="1" applyFont="1" applyBorder="1"/>
    <xf numFmtId="0" fontId="3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0" fontId="4" fillId="2" borderId="15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>
      <alignment vertical="center"/>
    </xf>
    <xf numFmtId="3" fontId="10" fillId="0" borderId="0" xfId="0" applyNumberFormat="1" applyFont="1"/>
    <xf numFmtId="3" fontId="9" fillId="0" borderId="0" xfId="1" applyNumberFormat="1" applyFont="1" applyBorder="1" applyAlignment="1" applyProtection="1">
      <alignment horizontal="right" vertical="center"/>
    </xf>
    <xf numFmtId="3" fontId="11" fillId="0" borderId="0" xfId="1" applyNumberFormat="1" applyFont="1" applyBorder="1" applyAlignment="1" applyProtection="1">
      <alignment horizontal="right" vertical="center"/>
    </xf>
    <xf numFmtId="3" fontId="12" fillId="0" borderId="0" xfId="0" applyNumberFormat="1" applyFont="1" applyAlignment="1">
      <alignment horizontal="right"/>
    </xf>
    <xf numFmtId="3" fontId="9" fillId="0" borderId="1" xfId="1" applyNumberFormat="1" applyFont="1" applyBorder="1" applyAlignment="1" applyProtection="1">
      <alignment horizontal="right" vertical="center"/>
    </xf>
    <xf numFmtId="3" fontId="12" fillId="0" borderId="1" xfId="0" applyNumberFormat="1" applyFont="1" applyBorder="1" applyAlignment="1">
      <alignment horizontal="right"/>
    </xf>
    <xf numFmtId="164" fontId="3" fillId="2" borderId="0" xfId="1" applyNumberFormat="1" applyFont="1" applyFill="1" applyAlignment="1" applyProtection="1">
      <alignment vertical="center"/>
    </xf>
    <xf numFmtId="164" fontId="3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Alignment="1" applyProtection="1">
      <alignment vertical="center"/>
    </xf>
    <xf numFmtId="0" fontId="3" fillId="0" borderId="0" xfId="0" applyFont="1" applyFill="1" applyAlignment="1" applyProtection="1">
      <alignment horizontal="left" indent="2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703759</xdr:colOff>
      <xdr:row>0</xdr:row>
      <xdr:rowOff>0</xdr:rowOff>
    </xdr:from>
    <xdr:to>
      <xdr:col>15</xdr:col>
      <xdr:colOff>719668</xdr:colOff>
      <xdr:row>3</xdr:row>
      <xdr:rowOff>179873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6926" y="0"/>
          <a:ext cx="2026742" cy="751373"/>
        </a:xfrm>
        <a:prstGeom prst="rect">
          <a:avLst/>
        </a:prstGeom>
      </xdr:spPr>
    </xdr:pic>
    <xdr:clientData/>
  </xdr:twoCellAnchor>
  <xdr:twoCellAnchor editAs="oneCell">
    <xdr:from>
      <xdr:col>11</xdr:col>
      <xdr:colOff>804333</xdr:colOff>
      <xdr:row>64</xdr:row>
      <xdr:rowOff>18520</xdr:rowOff>
    </xdr:from>
    <xdr:to>
      <xdr:col>14</xdr:col>
      <xdr:colOff>113419</xdr:colOff>
      <xdr:row>67</xdr:row>
      <xdr:rowOff>179917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66" y="13332353"/>
          <a:ext cx="2325336" cy="732897"/>
        </a:xfrm>
        <a:prstGeom prst="rect">
          <a:avLst/>
        </a:prstGeom>
      </xdr:spPr>
    </xdr:pic>
    <xdr:clientData/>
  </xdr:twoCellAnchor>
  <xdr:twoCellAnchor editAs="oneCell">
    <xdr:from>
      <xdr:col>17</xdr:col>
      <xdr:colOff>119060</xdr:colOff>
      <xdr:row>127</xdr:row>
      <xdr:rowOff>47626</xdr:rowOff>
    </xdr:from>
    <xdr:to>
      <xdr:col>19</xdr:col>
      <xdr:colOff>645584</xdr:colOff>
      <xdr:row>131</xdr:row>
      <xdr:rowOff>72016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5143" y="28622626"/>
          <a:ext cx="2219858" cy="78639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23812</xdr:rowOff>
    </xdr:from>
    <xdr:to>
      <xdr:col>1</xdr:col>
      <xdr:colOff>719666</xdr:colOff>
      <xdr:row>4</xdr:row>
      <xdr:rowOff>10583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3812"/>
          <a:ext cx="2673615" cy="74877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64</xdr:row>
      <xdr:rowOff>76729</xdr:rowOff>
    </xdr:from>
    <xdr:to>
      <xdr:col>1</xdr:col>
      <xdr:colOff>645584</xdr:colOff>
      <xdr:row>68</xdr:row>
      <xdr:rowOff>116417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90562"/>
          <a:ext cx="2635250" cy="80168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127</xdr:row>
      <xdr:rowOff>47624</xdr:rowOff>
    </xdr:from>
    <xdr:to>
      <xdr:col>1</xdr:col>
      <xdr:colOff>851001</xdr:colOff>
      <xdr:row>130</xdr:row>
      <xdr:rowOff>190499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8622624"/>
          <a:ext cx="2793044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Z192"/>
  <sheetViews>
    <sheetView showGridLines="0" tabSelected="1" zoomScale="90" zoomScaleNormal="90" zoomScaleSheetLayoutView="75" workbookViewId="0">
      <selection activeCell="A8" sqref="A8:P8"/>
    </sheetView>
  </sheetViews>
  <sheetFormatPr baseColWidth="10" defaultColWidth="11" defaultRowHeight="15" x14ac:dyDescent="0.25"/>
  <cols>
    <col min="1" max="1" width="29.85546875" style="1" customWidth="1"/>
    <col min="2" max="2" width="18.28515625" style="1" customWidth="1"/>
    <col min="3" max="4" width="18.7109375" style="1" customWidth="1"/>
    <col min="5" max="16" width="15.140625" style="1" customWidth="1"/>
    <col min="17" max="20" width="12.7109375" style="1" customWidth="1"/>
    <col min="21" max="16384" width="11" style="1"/>
  </cols>
  <sheetData>
    <row r="1" spans="1:16" ht="15" customHeight="1" x14ac:dyDescent="0.25"/>
    <row r="2" spans="1:16" ht="15" customHeight="1" x14ac:dyDescent="0.25"/>
    <row r="3" spans="1:16" ht="15" customHeight="1" x14ac:dyDescent="0.25"/>
    <row r="4" spans="1:16" ht="15" customHeight="1" x14ac:dyDescent="0.25"/>
    <row r="5" spans="1:16" ht="15" customHeight="1" x14ac:dyDescent="0.25"/>
    <row r="6" spans="1:16" ht="16.5" customHeight="1" x14ac:dyDescent="0.25">
      <c r="A6" s="2" t="s">
        <v>76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12.75" customHeight="1" x14ac:dyDescent="0.25">
      <c r="A7" s="3"/>
      <c r="O7" s="5"/>
      <c r="P7" s="6"/>
    </row>
    <row r="8" spans="1:16" s="9" customFormat="1" ht="38.25" customHeight="1" x14ac:dyDescent="0.25">
      <c r="A8" s="7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" customHeight="1" x14ac:dyDescent="0.25">
      <c r="A9" s="10"/>
      <c r="B9" s="11"/>
      <c r="C9" s="10"/>
      <c r="D9" s="10"/>
      <c r="E9" s="10"/>
      <c r="F9" s="10"/>
      <c r="G9" s="10"/>
      <c r="H9" s="10"/>
      <c r="I9" s="10"/>
      <c r="J9" s="12"/>
      <c r="K9" s="12"/>
      <c r="L9" s="12"/>
      <c r="M9" s="12"/>
      <c r="N9" s="12"/>
      <c r="O9" s="12"/>
      <c r="P9" s="12"/>
    </row>
    <row r="10" spans="1:16" s="4" customFormat="1" ht="18.75" customHeight="1" x14ac:dyDescent="0.25">
      <c r="A10" s="13" t="s">
        <v>2</v>
      </c>
      <c r="B10" s="14" t="s">
        <v>4</v>
      </c>
      <c r="C10" s="15" t="s">
        <v>3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1:16" s="4" customFormat="1" ht="18.75" customHeight="1" x14ac:dyDescent="0.25">
      <c r="A11" s="13"/>
      <c r="B11" s="18"/>
      <c r="C11" s="13" t="s">
        <v>5</v>
      </c>
      <c r="D11" s="13"/>
      <c r="E11" s="19" t="s">
        <v>6</v>
      </c>
      <c r="F11" s="19"/>
      <c r="G11" s="19" t="s">
        <v>7</v>
      </c>
      <c r="H11" s="13"/>
      <c r="I11" s="19" t="s">
        <v>8</v>
      </c>
      <c r="J11" s="19"/>
      <c r="K11" s="19" t="s">
        <v>9</v>
      </c>
      <c r="L11" s="19"/>
      <c r="M11" s="19"/>
      <c r="N11" s="19"/>
      <c r="O11" s="19"/>
      <c r="P11" s="19"/>
    </row>
    <row r="12" spans="1:16" s="4" customFormat="1" ht="69" customHeight="1" x14ac:dyDescent="0.25">
      <c r="A12" s="13"/>
      <c r="B12" s="18"/>
      <c r="C12" s="13"/>
      <c r="D12" s="13"/>
      <c r="E12" s="19"/>
      <c r="F12" s="19"/>
      <c r="G12" s="13"/>
      <c r="H12" s="13"/>
      <c r="I12" s="19"/>
      <c r="J12" s="19"/>
      <c r="K12" s="19" t="s">
        <v>10</v>
      </c>
      <c r="L12" s="19"/>
      <c r="M12" s="19" t="s">
        <v>11</v>
      </c>
      <c r="N12" s="19"/>
      <c r="O12" s="19" t="s">
        <v>12</v>
      </c>
      <c r="P12" s="19"/>
    </row>
    <row r="13" spans="1:16" s="4" customFormat="1" ht="18" customHeight="1" x14ac:dyDescent="0.25">
      <c r="A13" s="13"/>
      <c r="B13" s="20"/>
      <c r="C13" s="21" t="s">
        <v>0</v>
      </c>
      <c r="D13" s="22" t="s">
        <v>13</v>
      </c>
      <c r="E13" s="21" t="s">
        <v>0</v>
      </c>
      <c r="F13" s="22" t="s">
        <v>13</v>
      </c>
      <c r="G13" s="21" t="s">
        <v>0</v>
      </c>
      <c r="H13" s="22" t="s">
        <v>13</v>
      </c>
      <c r="I13" s="21" t="s">
        <v>0</v>
      </c>
      <c r="J13" s="22" t="s">
        <v>13</v>
      </c>
      <c r="K13" s="21" t="s">
        <v>0</v>
      </c>
      <c r="L13" s="22" t="s">
        <v>13</v>
      </c>
      <c r="M13" s="21" t="s">
        <v>0</v>
      </c>
      <c r="N13" s="22" t="s">
        <v>13</v>
      </c>
      <c r="O13" s="21" t="s">
        <v>0</v>
      </c>
      <c r="P13" s="22" t="s">
        <v>13</v>
      </c>
    </row>
    <row r="14" spans="1:16" s="23" customFormat="1" ht="15" customHeight="1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s="28" customFormat="1" ht="15" customHeight="1" x14ac:dyDescent="0.35">
      <c r="A15" s="26" t="s">
        <v>4</v>
      </c>
      <c r="B15" s="27">
        <f>SUM(B17,B23,B56)</f>
        <v>1420790</v>
      </c>
      <c r="C15" s="27">
        <f t="shared" ref="C15:P15" si="0">SUM(C17,C23,C56)</f>
        <v>1399519</v>
      </c>
      <c r="D15" s="27">
        <f t="shared" si="0"/>
        <v>21271</v>
      </c>
      <c r="E15" s="27">
        <f t="shared" si="0"/>
        <v>83610</v>
      </c>
      <c r="F15" s="27">
        <f t="shared" si="0"/>
        <v>337</v>
      </c>
      <c r="G15" s="27">
        <f t="shared" si="0"/>
        <v>257444</v>
      </c>
      <c r="H15" s="27">
        <f t="shared" si="0"/>
        <v>964</v>
      </c>
      <c r="I15" s="27">
        <f t="shared" si="0"/>
        <v>23853</v>
      </c>
      <c r="J15" s="27">
        <f t="shared" si="0"/>
        <v>31</v>
      </c>
      <c r="K15" s="27">
        <f t="shared" si="0"/>
        <v>187259</v>
      </c>
      <c r="L15" s="27">
        <f t="shared" si="0"/>
        <v>797</v>
      </c>
      <c r="M15" s="27">
        <f t="shared" si="0"/>
        <v>118235</v>
      </c>
      <c r="N15" s="27">
        <f t="shared" si="0"/>
        <v>277</v>
      </c>
      <c r="O15" s="27">
        <f t="shared" si="0"/>
        <v>99684</v>
      </c>
      <c r="P15" s="27">
        <f t="shared" si="0"/>
        <v>623</v>
      </c>
    </row>
    <row r="16" spans="1:16" s="23" customFormat="1" ht="15" customHeight="1" x14ac:dyDescent="0.3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s="28" customFormat="1" ht="15" customHeight="1" x14ac:dyDescent="0.35">
      <c r="A17" s="26" t="s">
        <v>75</v>
      </c>
      <c r="B17" s="27">
        <f>SUM(B18:B21)</f>
        <v>387544</v>
      </c>
      <c r="C17" s="27">
        <f t="shared" ref="C17:P17" si="1">SUM(C18:C21)</f>
        <v>383460</v>
      </c>
      <c r="D17" s="27">
        <f t="shared" si="1"/>
        <v>4084</v>
      </c>
      <c r="E17" s="27">
        <f t="shared" si="1"/>
        <v>24876</v>
      </c>
      <c r="F17" s="27">
        <f t="shared" si="1"/>
        <v>31</v>
      </c>
      <c r="G17" s="27">
        <f t="shared" si="1"/>
        <v>77362</v>
      </c>
      <c r="H17" s="27">
        <f t="shared" si="1"/>
        <v>504</v>
      </c>
      <c r="I17" s="27">
        <f t="shared" si="1"/>
        <v>5929</v>
      </c>
      <c r="J17" s="27">
        <f t="shared" si="1"/>
        <v>0</v>
      </c>
      <c r="K17" s="27">
        <f t="shared" si="1"/>
        <v>41989</v>
      </c>
      <c r="L17" s="27">
        <f t="shared" si="1"/>
        <v>501</v>
      </c>
      <c r="M17" s="27">
        <f t="shared" si="1"/>
        <v>38467</v>
      </c>
      <c r="N17" s="27">
        <f t="shared" si="1"/>
        <v>155</v>
      </c>
      <c r="O17" s="27">
        <f t="shared" si="1"/>
        <v>36384</v>
      </c>
      <c r="P17" s="27">
        <f t="shared" si="1"/>
        <v>373</v>
      </c>
    </row>
    <row r="18" spans="1:16" s="23" customFormat="1" ht="15" customHeight="1" x14ac:dyDescent="0.35">
      <c r="A18" s="29" t="s">
        <v>15</v>
      </c>
      <c r="B18" s="30">
        <f>SUM(C18,D18)</f>
        <v>106456</v>
      </c>
      <c r="C18" s="31">
        <f>SUM(E18,G18,I18,K18,M18,O18,C81,E81,G81,I81,K81,M81)</f>
        <v>102996</v>
      </c>
      <c r="D18" s="31">
        <f>SUM(F18,H18,J18,L18,N18,P18,D81,F81,H81,J81,L81,N81)</f>
        <v>3460</v>
      </c>
      <c r="E18" s="32">
        <v>6203</v>
      </c>
      <c r="F18" s="29">
        <v>31</v>
      </c>
      <c r="G18" s="32">
        <v>24826</v>
      </c>
      <c r="H18" s="29">
        <v>504</v>
      </c>
      <c r="I18" s="32">
        <v>986</v>
      </c>
      <c r="J18" s="29">
        <v>0</v>
      </c>
      <c r="K18" s="32">
        <v>14303</v>
      </c>
      <c r="L18" s="29">
        <v>501</v>
      </c>
      <c r="M18" s="32">
        <v>9597</v>
      </c>
      <c r="N18" s="29">
        <v>155</v>
      </c>
      <c r="O18" s="32">
        <v>11769</v>
      </c>
      <c r="P18" s="29">
        <v>373</v>
      </c>
    </row>
    <row r="19" spans="1:16" s="23" customFormat="1" ht="15" customHeight="1" x14ac:dyDescent="0.35">
      <c r="A19" s="29" t="s">
        <v>16</v>
      </c>
      <c r="B19" s="30">
        <f t="shared" ref="B19:B21" si="2">SUM(C19,D19)</f>
        <v>76054</v>
      </c>
      <c r="C19" s="31">
        <f t="shared" ref="C19:D19" si="3">SUM(E19,G19,I19,K19,M19,O19,C82,E82,G82,I82,K82,M82)</f>
        <v>75444</v>
      </c>
      <c r="D19" s="31">
        <f t="shared" si="3"/>
        <v>610</v>
      </c>
      <c r="E19" s="32">
        <v>3507</v>
      </c>
      <c r="F19" s="29">
        <v>0</v>
      </c>
      <c r="G19" s="32">
        <v>19111</v>
      </c>
      <c r="H19" s="29">
        <v>0</v>
      </c>
      <c r="I19" s="29">
        <v>888</v>
      </c>
      <c r="J19" s="29">
        <v>0</v>
      </c>
      <c r="K19" s="32">
        <v>8695</v>
      </c>
      <c r="L19" s="29">
        <v>0</v>
      </c>
      <c r="M19" s="32">
        <v>9267</v>
      </c>
      <c r="N19" s="29">
        <v>0</v>
      </c>
      <c r="O19" s="32">
        <v>8516</v>
      </c>
      <c r="P19" s="29">
        <v>0</v>
      </c>
    </row>
    <row r="20" spans="1:16" s="23" customFormat="1" ht="15" customHeight="1" x14ac:dyDescent="0.35">
      <c r="A20" s="29" t="s">
        <v>17</v>
      </c>
      <c r="B20" s="30">
        <f t="shared" si="2"/>
        <v>119797</v>
      </c>
      <c r="C20" s="31">
        <f t="shared" ref="C20:D20" si="4">SUM(E20,G20,I20,K20,M20,O20,C83,E83,G83,I83,K83,M83)</f>
        <v>119783</v>
      </c>
      <c r="D20" s="31">
        <f t="shared" si="4"/>
        <v>14</v>
      </c>
      <c r="E20" s="32">
        <v>9636</v>
      </c>
      <c r="F20" s="29">
        <v>0</v>
      </c>
      <c r="G20" s="32">
        <v>18816</v>
      </c>
      <c r="H20" s="29">
        <v>0</v>
      </c>
      <c r="I20" s="32">
        <v>3519</v>
      </c>
      <c r="J20" s="29">
        <v>0</v>
      </c>
      <c r="K20" s="32">
        <v>10603</v>
      </c>
      <c r="L20" s="29">
        <v>0</v>
      </c>
      <c r="M20" s="32">
        <v>11974</v>
      </c>
      <c r="N20" s="29">
        <v>0</v>
      </c>
      <c r="O20" s="32">
        <v>7780</v>
      </c>
      <c r="P20" s="29">
        <v>0</v>
      </c>
    </row>
    <row r="21" spans="1:16" s="23" customFormat="1" ht="15" customHeight="1" x14ac:dyDescent="0.35">
      <c r="A21" s="29" t="s">
        <v>18</v>
      </c>
      <c r="B21" s="30">
        <f t="shared" si="2"/>
        <v>85237</v>
      </c>
      <c r="C21" s="31">
        <f t="shared" ref="C21:D21" si="5">SUM(E21,G21,I21,K21,M21,O21,C84,E84,G84,I84,K84,M84)</f>
        <v>85237</v>
      </c>
      <c r="D21" s="31">
        <f t="shared" si="5"/>
        <v>0</v>
      </c>
      <c r="E21" s="32">
        <v>5530</v>
      </c>
      <c r="F21" s="29">
        <v>0</v>
      </c>
      <c r="G21" s="32">
        <v>14609</v>
      </c>
      <c r="H21" s="29">
        <v>0</v>
      </c>
      <c r="I21" s="29">
        <v>536</v>
      </c>
      <c r="J21" s="29">
        <v>0</v>
      </c>
      <c r="K21" s="32">
        <v>8388</v>
      </c>
      <c r="L21" s="29">
        <v>0</v>
      </c>
      <c r="M21" s="32">
        <v>7629</v>
      </c>
      <c r="N21" s="29">
        <v>0</v>
      </c>
      <c r="O21" s="32">
        <v>8319</v>
      </c>
      <c r="P21" s="29">
        <v>0</v>
      </c>
    </row>
    <row r="22" spans="1:16" s="23" customFormat="1" ht="15" customHeight="1" x14ac:dyDescent="0.3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28" customFormat="1" ht="15" customHeight="1" x14ac:dyDescent="0.35">
      <c r="A23" s="26" t="s">
        <v>19</v>
      </c>
      <c r="B23" s="27">
        <f>SUM(B24:B54)</f>
        <v>1023287</v>
      </c>
      <c r="C23" s="27">
        <f t="shared" ref="C23:P23" si="6">SUM(C24:C54)</f>
        <v>1006100</v>
      </c>
      <c r="D23" s="27">
        <f t="shared" si="6"/>
        <v>17187</v>
      </c>
      <c r="E23" s="27">
        <f t="shared" si="6"/>
        <v>58659</v>
      </c>
      <c r="F23" s="27">
        <f t="shared" si="6"/>
        <v>306</v>
      </c>
      <c r="G23" s="27">
        <f t="shared" si="6"/>
        <v>180082</v>
      </c>
      <c r="H23" s="27">
        <f t="shared" si="6"/>
        <v>460</v>
      </c>
      <c r="I23" s="27">
        <f t="shared" si="6"/>
        <v>17924</v>
      </c>
      <c r="J23" s="27">
        <f t="shared" si="6"/>
        <v>31</v>
      </c>
      <c r="K23" s="27">
        <f t="shared" si="6"/>
        <v>144506</v>
      </c>
      <c r="L23" s="27">
        <f t="shared" si="6"/>
        <v>296</v>
      </c>
      <c r="M23" s="27">
        <f t="shared" si="6"/>
        <v>79515</v>
      </c>
      <c r="N23" s="27">
        <f t="shared" si="6"/>
        <v>122</v>
      </c>
      <c r="O23" s="27">
        <f t="shared" si="6"/>
        <v>61969</v>
      </c>
      <c r="P23" s="27">
        <f t="shared" si="6"/>
        <v>250</v>
      </c>
    </row>
    <row r="24" spans="1:16" s="23" customFormat="1" ht="15" customHeight="1" x14ac:dyDescent="0.35">
      <c r="A24" s="29" t="s">
        <v>20</v>
      </c>
      <c r="B24" s="30">
        <f t="shared" ref="B24:B54" si="7">SUM(C24,D24)</f>
        <v>16852</v>
      </c>
      <c r="C24" s="31">
        <f t="shared" ref="C24:D24" si="8">SUM(E24,G24,I24,K24,M24,O24,C87,E87,G87,I87,K87,M87)</f>
        <v>16845</v>
      </c>
      <c r="D24" s="31">
        <f t="shared" si="8"/>
        <v>7</v>
      </c>
      <c r="E24" s="32">
        <v>167</v>
      </c>
      <c r="F24" s="29">
        <v>0</v>
      </c>
      <c r="G24" s="29">
        <v>2232</v>
      </c>
      <c r="H24" s="29">
        <v>0</v>
      </c>
      <c r="I24" s="29">
        <v>21</v>
      </c>
      <c r="J24" s="29">
        <v>0</v>
      </c>
      <c r="K24" s="32">
        <v>2406</v>
      </c>
      <c r="L24" s="29">
        <v>2</v>
      </c>
      <c r="M24" s="32">
        <v>659</v>
      </c>
      <c r="N24" s="29">
        <v>0</v>
      </c>
      <c r="O24" s="29">
        <v>104</v>
      </c>
      <c r="P24" s="29">
        <v>0</v>
      </c>
    </row>
    <row r="25" spans="1:16" s="23" customFormat="1" ht="15" customHeight="1" x14ac:dyDescent="0.35">
      <c r="A25" s="29" t="s">
        <v>21</v>
      </c>
      <c r="B25" s="30">
        <f t="shared" si="7"/>
        <v>7167</v>
      </c>
      <c r="C25" s="31">
        <f t="shared" ref="C25:D25" si="9">SUM(E25,G25,I25,K25,M25,O25,C88,E88,G88,I88,K88,M88)</f>
        <v>7149</v>
      </c>
      <c r="D25" s="31">
        <f t="shared" si="9"/>
        <v>18</v>
      </c>
      <c r="E25" s="29">
        <v>296</v>
      </c>
      <c r="F25" s="29">
        <v>0</v>
      </c>
      <c r="G25" s="29">
        <v>663</v>
      </c>
      <c r="H25" s="29">
        <v>0</v>
      </c>
      <c r="I25" s="29">
        <v>0</v>
      </c>
      <c r="J25" s="29">
        <v>0</v>
      </c>
      <c r="K25" s="32">
        <v>981</v>
      </c>
      <c r="L25" s="29">
        <v>0</v>
      </c>
      <c r="M25" s="29">
        <v>129</v>
      </c>
      <c r="N25" s="29">
        <v>0</v>
      </c>
      <c r="O25" s="29">
        <v>559</v>
      </c>
      <c r="P25" s="29">
        <v>1</v>
      </c>
    </row>
    <row r="26" spans="1:16" s="23" customFormat="1" ht="15" customHeight="1" x14ac:dyDescent="0.35">
      <c r="A26" s="29" t="s">
        <v>22</v>
      </c>
      <c r="B26" s="30">
        <f t="shared" si="7"/>
        <v>17241</v>
      </c>
      <c r="C26" s="31">
        <f t="shared" ref="C26:D26" si="10">SUM(E26,G26,I26,K26,M26,O26,C89,E89,G89,I89,K89,M89)</f>
        <v>17237</v>
      </c>
      <c r="D26" s="31">
        <f t="shared" si="10"/>
        <v>4</v>
      </c>
      <c r="E26" s="29">
        <v>629</v>
      </c>
      <c r="F26" s="29">
        <v>1</v>
      </c>
      <c r="G26" s="32">
        <v>1807</v>
      </c>
      <c r="H26" s="29">
        <v>0</v>
      </c>
      <c r="I26" s="29">
        <v>2</v>
      </c>
      <c r="J26" s="29">
        <v>0</v>
      </c>
      <c r="K26" s="32">
        <v>1283</v>
      </c>
      <c r="L26" s="29">
        <v>0</v>
      </c>
      <c r="M26" s="29">
        <v>1568</v>
      </c>
      <c r="N26" s="29">
        <v>0</v>
      </c>
      <c r="O26" s="29">
        <v>191</v>
      </c>
      <c r="P26" s="29">
        <v>0</v>
      </c>
    </row>
    <row r="27" spans="1:16" s="23" customFormat="1" ht="15" customHeight="1" x14ac:dyDescent="0.35">
      <c r="A27" s="29" t="s">
        <v>23</v>
      </c>
      <c r="B27" s="30">
        <f t="shared" si="7"/>
        <v>16289</v>
      </c>
      <c r="C27" s="31">
        <f t="shared" ref="C27:D27" si="11">SUM(E27,G27,I27,K27,M27,O27,C90,E90,G90,I90,K90,M90)</f>
        <v>16265</v>
      </c>
      <c r="D27" s="31">
        <f t="shared" si="11"/>
        <v>24</v>
      </c>
      <c r="E27" s="29">
        <v>1093</v>
      </c>
      <c r="F27" s="29">
        <v>0</v>
      </c>
      <c r="G27" s="32">
        <v>1545</v>
      </c>
      <c r="H27" s="29">
        <v>0</v>
      </c>
      <c r="I27" s="29">
        <v>207</v>
      </c>
      <c r="J27" s="29">
        <v>0</v>
      </c>
      <c r="K27" s="32">
        <v>2038</v>
      </c>
      <c r="L27" s="29">
        <v>0</v>
      </c>
      <c r="M27" s="29">
        <v>912</v>
      </c>
      <c r="N27" s="29">
        <v>0</v>
      </c>
      <c r="O27" s="29">
        <v>1298</v>
      </c>
      <c r="P27" s="29">
        <v>0</v>
      </c>
    </row>
    <row r="28" spans="1:16" s="23" customFormat="1" ht="15" customHeight="1" x14ac:dyDescent="0.35">
      <c r="A28" s="29" t="s">
        <v>24</v>
      </c>
      <c r="B28" s="30">
        <f t="shared" si="7"/>
        <v>36876</v>
      </c>
      <c r="C28" s="31">
        <f t="shared" ref="C28:D28" si="12">SUM(E28,G28,I28,K28,M28,O28,C91,E91,G91,I91,K91,M91)</f>
        <v>36112</v>
      </c>
      <c r="D28" s="31">
        <f t="shared" si="12"/>
        <v>764</v>
      </c>
      <c r="E28" s="32">
        <v>3337</v>
      </c>
      <c r="F28" s="29">
        <v>66</v>
      </c>
      <c r="G28" s="32">
        <v>8448</v>
      </c>
      <c r="H28" s="29">
        <v>4</v>
      </c>
      <c r="I28" s="29">
        <v>863</v>
      </c>
      <c r="J28" s="29">
        <v>0</v>
      </c>
      <c r="K28" s="32">
        <v>7781</v>
      </c>
      <c r="L28" s="29">
        <v>15</v>
      </c>
      <c r="M28" s="32">
        <v>1962</v>
      </c>
      <c r="N28" s="29">
        <v>5</v>
      </c>
      <c r="O28" s="29">
        <v>367</v>
      </c>
      <c r="P28" s="29">
        <v>0</v>
      </c>
    </row>
    <row r="29" spans="1:16" s="23" customFormat="1" ht="15" customHeight="1" x14ac:dyDescent="0.35">
      <c r="A29" s="29" t="s">
        <v>25</v>
      </c>
      <c r="B29" s="30">
        <f t="shared" si="7"/>
        <v>8476</v>
      </c>
      <c r="C29" s="31">
        <f t="shared" ref="C29:D29" si="13">SUM(E29,G29,I29,K29,M29,O29,C92,E92,G92,I92,K92,M92)</f>
        <v>8476</v>
      </c>
      <c r="D29" s="31">
        <f t="shared" si="13"/>
        <v>0</v>
      </c>
      <c r="E29" s="29">
        <v>96</v>
      </c>
      <c r="F29" s="29">
        <v>0</v>
      </c>
      <c r="G29" s="29">
        <v>1686</v>
      </c>
      <c r="H29" s="29">
        <v>0</v>
      </c>
      <c r="I29" s="29">
        <v>14</v>
      </c>
      <c r="J29" s="29">
        <v>0</v>
      </c>
      <c r="K29" s="32">
        <v>1242</v>
      </c>
      <c r="L29" s="29">
        <v>0</v>
      </c>
      <c r="M29" s="32">
        <v>918</v>
      </c>
      <c r="N29" s="29">
        <v>0</v>
      </c>
      <c r="O29" s="29">
        <v>710</v>
      </c>
      <c r="P29" s="29">
        <v>0</v>
      </c>
    </row>
    <row r="30" spans="1:16" s="23" customFormat="1" ht="15" customHeight="1" x14ac:dyDescent="0.35">
      <c r="A30" s="29" t="s">
        <v>26</v>
      </c>
      <c r="B30" s="30">
        <f t="shared" si="7"/>
        <v>6836</v>
      </c>
      <c r="C30" s="31">
        <f t="shared" ref="C30:D30" si="14">SUM(E30,G30,I30,K30,M30,O30,C93,E93,G93,I93,K93,M93)</f>
        <v>6780</v>
      </c>
      <c r="D30" s="31">
        <f t="shared" si="14"/>
        <v>56</v>
      </c>
      <c r="E30" s="32">
        <v>443</v>
      </c>
      <c r="F30" s="29">
        <v>0</v>
      </c>
      <c r="G30" s="32">
        <v>2263</v>
      </c>
      <c r="H30" s="29">
        <v>0</v>
      </c>
      <c r="I30" s="29">
        <v>33</v>
      </c>
      <c r="J30" s="29">
        <v>0</v>
      </c>
      <c r="K30" s="32">
        <v>926</v>
      </c>
      <c r="L30" s="29">
        <v>0</v>
      </c>
      <c r="M30" s="29">
        <v>234</v>
      </c>
      <c r="N30" s="29">
        <v>0</v>
      </c>
      <c r="O30" s="32">
        <v>139</v>
      </c>
      <c r="P30" s="29">
        <v>0</v>
      </c>
    </row>
    <row r="31" spans="1:16" s="23" customFormat="1" ht="15" customHeight="1" x14ac:dyDescent="0.35">
      <c r="A31" s="29" t="s">
        <v>27</v>
      </c>
      <c r="B31" s="30">
        <f t="shared" si="7"/>
        <v>32414</v>
      </c>
      <c r="C31" s="31">
        <f t="shared" ref="C31:D31" si="15">SUM(E31,G31,I31,K31,M31,O31,C94,E94,G94,I94,K94,M94)</f>
        <v>31928</v>
      </c>
      <c r="D31" s="31">
        <f t="shared" si="15"/>
        <v>486</v>
      </c>
      <c r="E31" s="32">
        <v>1252</v>
      </c>
      <c r="F31" s="29">
        <v>0</v>
      </c>
      <c r="G31" s="32">
        <v>4623</v>
      </c>
      <c r="H31" s="29">
        <v>66</v>
      </c>
      <c r="I31" s="29">
        <v>28</v>
      </c>
      <c r="J31" s="29">
        <v>0</v>
      </c>
      <c r="K31" s="32">
        <v>3922</v>
      </c>
      <c r="L31" s="29">
        <v>1</v>
      </c>
      <c r="M31" s="32">
        <v>1552</v>
      </c>
      <c r="N31" s="29">
        <v>0</v>
      </c>
      <c r="O31" s="32">
        <v>1614</v>
      </c>
      <c r="P31" s="29">
        <v>0</v>
      </c>
    </row>
    <row r="32" spans="1:16" s="23" customFormat="1" ht="15" customHeight="1" x14ac:dyDescent="0.35">
      <c r="A32" s="29" t="s">
        <v>28</v>
      </c>
      <c r="B32" s="30">
        <f t="shared" si="7"/>
        <v>35868</v>
      </c>
      <c r="C32" s="31">
        <f t="shared" ref="C32:D32" si="16">SUM(E32,G32,I32,K32,M32,O32,C95,E95,G95,I95,K95,M95)</f>
        <v>27138</v>
      </c>
      <c r="D32" s="31">
        <f t="shared" si="16"/>
        <v>8730</v>
      </c>
      <c r="E32" s="29">
        <v>443</v>
      </c>
      <c r="F32" s="29">
        <v>0</v>
      </c>
      <c r="G32" s="32">
        <v>2660</v>
      </c>
      <c r="H32" s="29">
        <v>2</v>
      </c>
      <c r="I32" s="29">
        <v>1172</v>
      </c>
      <c r="J32" s="29">
        <v>0</v>
      </c>
      <c r="K32" s="32">
        <v>3384</v>
      </c>
      <c r="L32" s="29">
        <v>0</v>
      </c>
      <c r="M32" s="32">
        <v>2552</v>
      </c>
      <c r="N32" s="29">
        <v>2</v>
      </c>
      <c r="O32" s="32">
        <v>1694</v>
      </c>
      <c r="P32" s="29">
        <v>0</v>
      </c>
    </row>
    <row r="33" spans="1:16" s="23" customFormat="1" ht="15" customHeight="1" x14ac:dyDescent="0.35">
      <c r="A33" s="29" t="s">
        <v>29</v>
      </c>
      <c r="B33" s="30">
        <f t="shared" si="7"/>
        <v>42376</v>
      </c>
      <c r="C33" s="31">
        <f t="shared" ref="C33:D33" si="17">SUM(E33,G33,I33,K33,M33,O33,C96,E96,G96,I96,K96,M96)</f>
        <v>40554</v>
      </c>
      <c r="D33" s="31">
        <f t="shared" si="17"/>
        <v>1822</v>
      </c>
      <c r="E33" s="32">
        <v>3335</v>
      </c>
      <c r="F33" s="29">
        <v>238</v>
      </c>
      <c r="G33" s="32">
        <v>3510</v>
      </c>
      <c r="H33" s="29">
        <v>302</v>
      </c>
      <c r="I33" s="29">
        <v>4</v>
      </c>
      <c r="J33" s="29">
        <v>0</v>
      </c>
      <c r="K33" s="32">
        <v>4278</v>
      </c>
      <c r="L33" s="29">
        <v>227</v>
      </c>
      <c r="M33" s="32">
        <v>1955</v>
      </c>
      <c r="N33" s="29">
        <v>59</v>
      </c>
      <c r="O33" s="32">
        <v>5413</v>
      </c>
      <c r="P33" s="29">
        <v>111</v>
      </c>
    </row>
    <row r="34" spans="1:16" s="23" customFormat="1" ht="15" customHeight="1" x14ac:dyDescent="0.35">
      <c r="A34" s="29" t="s">
        <v>30</v>
      </c>
      <c r="B34" s="30">
        <f t="shared" si="7"/>
        <v>86349</v>
      </c>
      <c r="C34" s="31">
        <f t="shared" ref="C34:D34" si="18">SUM(E34,G34,I34,K34,M34,O34,C97,E97,G97,I97,K97,M97)</f>
        <v>86255</v>
      </c>
      <c r="D34" s="31">
        <f t="shared" si="18"/>
        <v>94</v>
      </c>
      <c r="E34" s="32">
        <v>9456</v>
      </c>
      <c r="F34" s="29">
        <v>0</v>
      </c>
      <c r="G34" s="32">
        <v>13719</v>
      </c>
      <c r="H34" s="29">
        <v>6</v>
      </c>
      <c r="I34" s="29">
        <v>4006</v>
      </c>
      <c r="J34" s="29">
        <v>0</v>
      </c>
      <c r="K34" s="32">
        <v>8594</v>
      </c>
      <c r="L34" s="29">
        <v>0</v>
      </c>
      <c r="M34" s="32">
        <v>8578</v>
      </c>
      <c r="N34" s="29">
        <v>0</v>
      </c>
      <c r="O34" s="32">
        <v>5761</v>
      </c>
      <c r="P34" s="29">
        <v>77</v>
      </c>
    </row>
    <row r="35" spans="1:16" s="23" customFormat="1" ht="15" customHeight="1" x14ac:dyDescent="0.35">
      <c r="A35" s="29" t="s">
        <v>31</v>
      </c>
      <c r="B35" s="30">
        <f t="shared" si="7"/>
        <v>19285</v>
      </c>
      <c r="C35" s="31">
        <f t="shared" ref="C35:D35" si="19">SUM(E35,G35,I35,K35,M35,O35,C98,E98,G98,I98,K98,M98)</f>
        <v>19134</v>
      </c>
      <c r="D35" s="31">
        <f t="shared" si="19"/>
        <v>151</v>
      </c>
      <c r="E35" s="29">
        <v>1567</v>
      </c>
      <c r="F35" s="29">
        <v>0</v>
      </c>
      <c r="G35" s="32">
        <v>2616</v>
      </c>
      <c r="H35" s="29">
        <v>0</v>
      </c>
      <c r="I35" s="29">
        <v>169</v>
      </c>
      <c r="J35" s="29">
        <v>0</v>
      </c>
      <c r="K35" s="32">
        <v>3530</v>
      </c>
      <c r="L35" s="29">
        <v>0</v>
      </c>
      <c r="M35" s="29">
        <v>621</v>
      </c>
      <c r="N35" s="29">
        <v>0</v>
      </c>
      <c r="O35" s="32">
        <v>343</v>
      </c>
      <c r="P35" s="29">
        <v>0</v>
      </c>
    </row>
    <row r="36" spans="1:16" s="23" customFormat="1" ht="15" customHeight="1" x14ac:dyDescent="0.35">
      <c r="A36" s="29" t="s">
        <v>32</v>
      </c>
      <c r="B36" s="30">
        <f t="shared" si="7"/>
        <v>52950</v>
      </c>
      <c r="C36" s="31">
        <f t="shared" ref="C36:D36" si="20">SUM(E36,G36,I36,K36,M36,O36,C99,E99,G99,I99,K99,M99)</f>
        <v>52732</v>
      </c>
      <c r="D36" s="31">
        <f t="shared" si="20"/>
        <v>218</v>
      </c>
      <c r="E36" s="32">
        <v>2753</v>
      </c>
      <c r="F36" s="29">
        <v>1</v>
      </c>
      <c r="G36" s="32">
        <v>6002</v>
      </c>
      <c r="H36" s="29">
        <v>52</v>
      </c>
      <c r="I36" s="32">
        <v>2510</v>
      </c>
      <c r="J36" s="29">
        <v>1</v>
      </c>
      <c r="K36" s="32">
        <v>8347</v>
      </c>
      <c r="L36" s="29">
        <v>43</v>
      </c>
      <c r="M36" s="32">
        <v>3721</v>
      </c>
      <c r="N36" s="29">
        <v>14</v>
      </c>
      <c r="O36" s="32">
        <v>2240</v>
      </c>
      <c r="P36" s="29">
        <v>41</v>
      </c>
    </row>
    <row r="37" spans="1:16" s="23" customFormat="1" ht="15" customHeight="1" x14ac:dyDescent="0.35">
      <c r="A37" s="29" t="s">
        <v>33</v>
      </c>
      <c r="B37" s="30">
        <f t="shared" si="7"/>
        <v>83016</v>
      </c>
      <c r="C37" s="31">
        <f t="shared" ref="C37:D37" si="21">SUM(E37,G37,I37,K37,M37,O37,C100,E100,G100,I100,K100,M100)</f>
        <v>82006</v>
      </c>
      <c r="D37" s="31">
        <f t="shared" si="21"/>
        <v>1010</v>
      </c>
      <c r="E37" s="32">
        <v>9168</v>
      </c>
      <c r="F37" s="29">
        <v>0</v>
      </c>
      <c r="G37" s="32">
        <v>11643</v>
      </c>
      <c r="H37" s="29">
        <v>0</v>
      </c>
      <c r="I37" s="32">
        <v>97</v>
      </c>
      <c r="J37" s="29">
        <v>0</v>
      </c>
      <c r="K37" s="32">
        <v>11738</v>
      </c>
      <c r="L37" s="29">
        <v>0</v>
      </c>
      <c r="M37" s="32">
        <v>7884</v>
      </c>
      <c r="N37" s="29">
        <v>7</v>
      </c>
      <c r="O37" s="32">
        <v>4088</v>
      </c>
      <c r="P37" s="29">
        <v>0</v>
      </c>
    </row>
    <row r="38" spans="1:16" s="23" customFormat="1" ht="15" customHeight="1" x14ac:dyDescent="0.35">
      <c r="A38" s="29" t="s">
        <v>34</v>
      </c>
      <c r="B38" s="30">
        <f t="shared" si="7"/>
        <v>77374</v>
      </c>
      <c r="C38" s="31">
        <f t="shared" ref="C38:D38" si="22">SUM(E38,G38,I38,K38,M38,O38,C101,E101,G101,I101,K101,M101)</f>
        <v>76035</v>
      </c>
      <c r="D38" s="31">
        <f t="shared" si="22"/>
        <v>1339</v>
      </c>
      <c r="E38" s="32">
        <v>4049</v>
      </c>
      <c r="F38" s="29">
        <v>0</v>
      </c>
      <c r="G38" s="32">
        <v>15310</v>
      </c>
      <c r="H38" s="29">
        <v>0</v>
      </c>
      <c r="I38" s="32">
        <v>731</v>
      </c>
      <c r="J38" s="29">
        <v>0</v>
      </c>
      <c r="K38" s="32">
        <v>11895</v>
      </c>
      <c r="L38" s="29">
        <v>0</v>
      </c>
      <c r="M38" s="32">
        <v>5148</v>
      </c>
      <c r="N38" s="29">
        <v>0</v>
      </c>
      <c r="O38" s="32">
        <v>2125</v>
      </c>
      <c r="P38" s="29">
        <v>0</v>
      </c>
    </row>
    <row r="39" spans="1:16" s="23" customFormat="1" ht="15" customHeight="1" x14ac:dyDescent="0.35">
      <c r="A39" s="29" t="s">
        <v>35</v>
      </c>
      <c r="B39" s="30">
        <f t="shared" si="7"/>
        <v>42990</v>
      </c>
      <c r="C39" s="31">
        <f t="shared" ref="C39:D39" si="23">SUM(E39,G39,I39,K39,M39,O39,C102,E102,G102,I102,K102,M102)</f>
        <v>42151</v>
      </c>
      <c r="D39" s="31">
        <f t="shared" si="23"/>
        <v>839</v>
      </c>
      <c r="E39" s="32">
        <v>3443</v>
      </c>
      <c r="F39" s="29">
        <v>0</v>
      </c>
      <c r="G39" s="32">
        <v>12437</v>
      </c>
      <c r="H39" s="29">
        <v>0</v>
      </c>
      <c r="I39" s="29">
        <v>416</v>
      </c>
      <c r="J39" s="29">
        <v>0</v>
      </c>
      <c r="K39" s="32">
        <v>2914</v>
      </c>
      <c r="L39" s="29">
        <v>0</v>
      </c>
      <c r="M39" s="32">
        <v>3088</v>
      </c>
      <c r="N39" s="29">
        <v>0</v>
      </c>
      <c r="O39" s="32">
        <v>5846</v>
      </c>
      <c r="P39" s="29">
        <v>0</v>
      </c>
    </row>
    <row r="40" spans="1:16" s="23" customFormat="1" ht="15" customHeight="1" x14ac:dyDescent="0.35">
      <c r="A40" s="29" t="s">
        <v>36</v>
      </c>
      <c r="B40" s="30">
        <f t="shared" si="7"/>
        <v>12197</v>
      </c>
      <c r="C40" s="31">
        <f t="shared" ref="C40:D40" si="24">SUM(E40,G40,I40,K40,M40,O40,C103,E103,G103,I103,K103,M103)</f>
        <v>11724</v>
      </c>
      <c r="D40" s="31">
        <f t="shared" si="24"/>
        <v>473</v>
      </c>
      <c r="E40" s="32">
        <v>1092</v>
      </c>
      <c r="F40" s="29">
        <v>0</v>
      </c>
      <c r="G40" s="32">
        <v>2804</v>
      </c>
      <c r="H40" s="29">
        <v>0</v>
      </c>
      <c r="I40" s="29">
        <v>0</v>
      </c>
      <c r="J40" s="29">
        <v>0</v>
      </c>
      <c r="K40" s="32">
        <v>2128</v>
      </c>
      <c r="L40" s="29">
        <v>0</v>
      </c>
      <c r="M40" s="29">
        <v>435</v>
      </c>
      <c r="N40" s="29">
        <v>0</v>
      </c>
      <c r="O40" s="32">
        <v>599</v>
      </c>
      <c r="P40" s="29">
        <v>0</v>
      </c>
    </row>
    <row r="41" spans="1:16" s="23" customFormat="1" ht="15" customHeight="1" x14ac:dyDescent="0.35">
      <c r="A41" s="29" t="s">
        <v>37</v>
      </c>
      <c r="B41" s="30">
        <f t="shared" si="7"/>
        <v>29040</v>
      </c>
      <c r="C41" s="31">
        <f t="shared" ref="C41:D41" si="25">SUM(E41,G41,I41,K41,M41,O41,C104,E104,G104,I104,K104,M104)</f>
        <v>29040</v>
      </c>
      <c r="D41" s="31">
        <f t="shared" si="25"/>
        <v>0</v>
      </c>
      <c r="E41" s="29">
        <v>823</v>
      </c>
      <c r="F41" s="29">
        <v>0</v>
      </c>
      <c r="G41" s="32">
        <v>3745</v>
      </c>
      <c r="H41" s="29">
        <v>0</v>
      </c>
      <c r="I41" s="29">
        <v>126</v>
      </c>
      <c r="J41" s="29">
        <v>0</v>
      </c>
      <c r="K41" s="32">
        <v>4166</v>
      </c>
      <c r="L41" s="29">
        <v>0</v>
      </c>
      <c r="M41" s="29">
        <v>709</v>
      </c>
      <c r="N41" s="29">
        <v>0</v>
      </c>
      <c r="O41" s="29">
        <v>584</v>
      </c>
      <c r="P41" s="29">
        <v>0</v>
      </c>
    </row>
    <row r="42" spans="1:16" s="23" customFormat="1" ht="15" customHeight="1" x14ac:dyDescent="0.35">
      <c r="A42" s="29" t="s">
        <v>38</v>
      </c>
      <c r="B42" s="30">
        <f t="shared" si="7"/>
        <v>50823</v>
      </c>
      <c r="C42" s="31">
        <f t="shared" ref="C42:D42" si="26">SUM(E42,G42,I42,K42,M42,O42,C105,E105,G105,I105,K105,M105)</f>
        <v>50823</v>
      </c>
      <c r="D42" s="31">
        <f t="shared" si="26"/>
        <v>0</v>
      </c>
      <c r="E42" s="32">
        <v>3162</v>
      </c>
      <c r="F42" s="29">
        <v>0</v>
      </c>
      <c r="G42" s="32">
        <v>7585</v>
      </c>
      <c r="H42" s="29">
        <v>0</v>
      </c>
      <c r="I42" s="32">
        <v>2988</v>
      </c>
      <c r="J42" s="29">
        <v>0</v>
      </c>
      <c r="K42" s="32">
        <v>7824</v>
      </c>
      <c r="L42" s="29">
        <v>0</v>
      </c>
      <c r="M42" s="32">
        <v>3605</v>
      </c>
      <c r="N42" s="29">
        <v>0</v>
      </c>
      <c r="O42" s="32">
        <v>3639</v>
      </c>
      <c r="P42" s="29">
        <v>0</v>
      </c>
    </row>
    <row r="43" spans="1:16" s="23" customFormat="1" ht="15" customHeight="1" x14ac:dyDescent="0.35">
      <c r="A43" s="29" t="s">
        <v>39</v>
      </c>
      <c r="B43" s="30">
        <f t="shared" si="7"/>
        <v>37860</v>
      </c>
      <c r="C43" s="31">
        <f t="shared" ref="C43:D43" si="27">SUM(E43,G43,I43,K43,M43,O43,C106,E106,G106,I106,K106,M106)</f>
        <v>37439</v>
      </c>
      <c r="D43" s="31">
        <f t="shared" si="27"/>
        <v>421</v>
      </c>
      <c r="E43" s="32">
        <v>1022</v>
      </c>
      <c r="F43" s="29">
        <v>0</v>
      </c>
      <c r="G43" s="32">
        <v>8460</v>
      </c>
      <c r="H43" s="29">
        <v>0</v>
      </c>
      <c r="I43" s="29">
        <v>79</v>
      </c>
      <c r="J43" s="29">
        <v>0</v>
      </c>
      <c r="K43" s="32">
        <v>3217</v>
      </c>
      <c r="L43" s="29">
        <v>0</v>
      </c>
      <c r="M43" s="32">
        <v>3374</v>
      </c>
      <c r="N43" s="29">
        <v>0</v>
      </c>
      <c r="O43" s="32">
        <v>3808</v>
      </c>
      <c r="P43" s="29">
        <v>0</v>
      </c>
    </row>
    <row r="44" spans="1:16" s="23" customFormat="1" ht="15" customHeight="1" x14ac:dyDescent="0.35">
      <c r="A44" s="29" t="s">
        <v>40</v>
      </c>
      <c r="B44" s="30">
        <f t="shared" si="7"/>
        <v>28254</v>
      </c>
      <c r="C44" s="31">
        <f t="shared" ref="C44:D44" si="28">SUM(E44,G44,I44,K44,M44,O44,C107,E107,G107,I107,K107,M107)</f>
        <v>28219</v>
      </c>
      <c r="D44" s="31">
        <f t="shared" si="28"/>
        <v>35</v>
      </c>
      <c r="E44" s="32">
        <v>1233</v>
      </c>
      <c r="F44" s="29">
        <v>0</v>
      </c>
      <c r="G44" s="32">
        <v>8358</v>
      </c>
      <c r="H44" s="29">
        <v>1</v>
      </c>
      <c r="I44" s="29">
        <v>85</v>
      </c>
      <c r="J44" s="29">
        <v>0</v>
      </c>
      <c r="K44" s="32">
        <v>1548</v>
      </c>
      <c r="L44" s="29">
        <v>0</v>
      </c>
      <c r="M44" s="32">
        <v>2897</v>
      </c>
      <c r="N44" s="29">
        <v>0</v>
      </c>
      <c r="O44" s="32">
        <v>2817</v>
      </c>
      <c r="P44" s="29">
        <v>0</v>
      </c>
    </row>
    <row r="45" spans="1:16" s="23" customFormat="1" ht="15" customHeight="1" x14ac:dyDescent="0.35">
      <c r="A45" s="29" t="s">
        <v>41</v>
      </c>
      <c r="B45" s="30">
        <f t="shared" si="7"/>
        <v>14211</v>
      </c>
      <c r="C45" s="31">
        <f t="shared" ref="C45:D45" si="29">SUM(E45,G45,I45,K45,M45,O45,C108,E108,G108,I108,K108,M108)</f>
        <v>14204</v>
      </c>
      <c r="D45" s="31">
        <f t="shared" si="29"/>
        <v>7</v>
      </c>
      <c r="E45" s="29">
        <v>702</v>
      </c>
      <c r="F45" s="29">
        <v>0</v>
      </c>
      <c r="G45" s="32">
        <v>1671</v>
      </c>
      <c r="H45" s="29">
        <v>0</v>
      </c>
      <c r="I45" s="29">
        <v>275</v>
      </c>
      <c r="J45" s="29">
        <v>0</v>
      </c>
      <c r="K45" s="32">
        <v>1534</v>
      </c>
      <c r="L45" s="29">
        <v>0</v>
      </c>
      <c r="M45" s="32">
        <v>1829</v>
      </c>
      <c r="N45" s="29">
        <v>7</v>
      </c>
      <c r="O45" s="29">
        <v>641</v>
      </c>
      <c r="P45" s="29">
        <v>0</v>
      </c>
    </row>
    <row r="46" spans="1:16" s="23" customFormat="1" ht="15" customHeight="1" x14ac:dyDescent="0.35">
      <c r="A46" s="29" t="s">
        <v>42</v>
      </c>
      <c r="B46" s="30">
        <f t="shared" si="7"/>
        <v>12525</v>
      </c>
      <c r="C46" s="31">
        <f t="shared" ref="C46:D46" si="30">SUM(E46,G46,I46,K46,M46,O46,C109,E109,G109,I109,K109,M109)</f>
        <v>12524</v>
      </c>
      <c r="D46" s="31">
        <f t="shared" si="30"/>
        <v>1</v>
      </c>
      <c r="E46" s="29">
        <v>215</v>
      </c>
      <c r="F46" s="29">
        <v>0</v>
      </c>
      <c r="G46" s="32">
        <v>1671</v>
      </c>
      <c r="H46" s="29">
        <v>0</v>
      </c>
      <c r="I46" s="29">
        <v>0</v>
      </c>
      <c r="J46" s="29">
        <v>0</v>
      </c>
      <c r="K46" s="32">
        <v>2856</v>
      </c>
      <c r="L46" s="29">
        <v>0</v>
      </c>
      <c r="M46" s="29">
        <v>485</v>
      </c>
      <c r="N46" s="29">
        <v>0</v>
      </c>
      <c r="O46" s="29">
        <v>52</v>
      </c>
      <c r="P46" s="29">
        <v>0</v>
      </c>
    </row>
    <row r="47" spans="1:16" s="23" customFormat="1" ht="15" customHeight="1" x14ac:dyDescent="0.35">
      <c r="A47" s="29" t="s">
        <v>43</v>
      </c>
      <c r="B47" s="30">
        <f t="shared" si="7"/>
        <v>61952</v>
      </c>
      <c r="C47" s="31">
        <f t="shared" ref="C47:D47" si="31">SUM(E47,G47,I47,K47,M47,O47,C110,E110,G110,I110,K110,M110)</f>
        <v>61951</v>
      </c>
      <c r="D47" s="31">
        <f t="shared" si="31"/>
        <v>1</v>
      </c>
      <c r="E47" s="32">
        <v>1219</v>
      </c>
      <c r="F47" s="29">
        <v>0</v>
      </c>
      <c r="G47" s="32">
        <v>15346</v>
      </c>
      <c r="H47" s="29">
        <v>0</v>
      </c>
      <c r="I47" s="29">
        <v>158</v>
      </c>
      <c r="J47" s="29">
        <v>0</v>
      </c>
      <c r="K47" s="32">
        <v>11640</v>
      </c>
      <c r="L47" s="29">
        <v>0</v>
      </c>
      <c r="M47" s="32">
        <v>5704</v>
      </c>
      <c r="N47" s="29">
        <v>0</v>
      </c>
      <c r="O47" s="32">
        <v>320</v>
      </c>
      <c r="P47" s="29">
        <v>0</v>
      </c>
    </row>
    <row r="48" spans="1:16" s="23" customFormat="1" ht="15" customHeight="1" x14ac:dyDescent="0.35">
      <c r="A48" s="29" t="s">
        <v>44</v>
      </c>
      <c r="B48" s="30">
        <f t="shared" si="7"/>
        <v>15989</v>
      </c>
      <c r="C48" s="31">
        <f t="shared" ref="C48:D48" si="32">SUM(E48,G48,I48,K48,M48,O48,C111,E111,G111,I111,K111,M111)</f>
        <v>15714</v>
      </c>
      <c r="D48" s="31">
        <f t="shared" si="32"/>
        <v>275</v>
      </c>
      <c r="E48" s="29">
        <v>189</v>
      </c>
      <c r="F48" s="29">
        <v>0</v>
      </c>
      <c r="G48" s="29">
        <v>404</v>
      </c>
      <c r="H48" s="29">
        <v>0</v>
      </c>
      <c r="I48" s="29">
        <v>1065</v>
      </c>
      <c r="J48" s="29">
        <v>30</v>
      </c>
      <c r="K48" s="32">
        <v>1923</v>
      </c>
      <c r="L48" s="29">
        <v>0</v>
      </c>
      <c r="M48" s="32">
        <v>1196</v>
      </c>
      <c r="N48" s="29">
        <v>0</v>
      </c>
      <c r="O48" s="32">
        <v>707</v>
      </c>
      <c r="P48" s="29">
        <v>10</v>
      </c>
    </row>
    <row r="49" spans="1:16" s="23" customFormat="1" ht="15" customHeight="1" x14ac:dyDescent="0.35">
      <c r="A49" s="29" t="s">
        <v>45</v>
      </c>
      <c r="B49" s="30">
        <f t="shared" si="7"/>
        <v>17264</v>
      </c>
      <c r="C49" s="31">
        <f t="shared" ref="C49:D49" si="33">SUM(E49,G49,I49,K49,M49,O49,C112,E112,G112,I112,K112,M112)</f>
        <v>17239</v>
      </c>
      <c r="D49" s="31">
        <f t="shared" si="33"/>
        <v>25</v>
      </c>
      <c r="E49" s="29">
        <v>13</v>
      </c>
      <c r="F49" s="29">
        <v>0</v>
      </c>
      <c r="G49" s="32">
        <v>4408</v>
      </c>
      <c r="H49" s="29">
        <v>0</v>
      </c>
      <c r="I49" s="29">
        <v>0</v>
      </c>
      <c r="J49" s="29">
        <v>0</v>
      </c>
      <c r="K49" s="32">
        <v>4531</v>
      </c>
      <c r="L49" s="29">
        <v>0</v>
      </c>
      <c r="M49" s="32">
        <v>2800</v>
      </c>
      <c r="N49" s="29">
        <v>25</v>
      </c>
      <c r="O49" s="32">
        <v>1871</v>
      </c>
      <c r="P49" s="29">
        <v>0</v>
      </c>
    </row>
    <row r="50" spans="1:16" s="23" customFormat="1" ht="15" customHeight="1" x14ac:dyDescent="0.35">
      <c r="A50" s="29" t="s">
        <v>46</v>
      </c>
      <c r="B50" s="30">
        <f t="shared" si="7"/>
        <v>24510</v>
      </c>
      <c r="C50" s="31">
        <f t="shared" ref="C50:D50" si="34">SUM(E50,G50,I50,K50,M50,O50,C113,E113,G113,I113,K113,M113)</f>
        <v>24510</v>
      </c>
      <c r="D50" s="31">
        <f t="shared" si="34"/>
        <v>0</v>
      </c>
      <c r="E50" s="29">
        <v>1435</v>
      </c>
      <c r="F50" s="29">
        <v>0</v>
      </c>
      <c r="G50" s="32">
        <v>1679</v>
      </c>
      <c r="H50" s="29">
        <v>0</v>
      </c>
      <c r="I50" s="29">
        <v>11</v>
      </c>
      <c r="J50" s="29">
        <v>0</v>
      </c>
      <c r="K50" s="32">
        <v>3754</v>
      </c>
      <c r="L50" s="29">
        <v>0</v>
      </c>
      <c r="M50" s="32">
        <v>1651</v>
      </c>
      <c r="N50" s="29">
        <v>0</v>
      </c>
      <c r="O50" s="32">
        <v>1471</v>
      </c>
      <c r="P50" s="29">
        <v>0</v>
      </c>
    </row>
    <row r="51" spans="1:16" s="23" customFormat="1" ht="15" customHeight="1" x14ac:dyDescent="0.35">
      <c r="A51" s="29" t="s">
        <v>47</v>
      </c>
      <c r="B51" s="30">
        <f t="shared" si="7"/>
        <v>22756</v>
      </c>
      <c r="C51" s="31">
        <f t="shared" ref="C51:D51" si="35">SUM(E51,G51,I51,K51,M51,O51,C114,E114,G114,I114,K114,M114)</f>
        <v>22752</v>
      </c>
      <c r="D51" s="31">
        <f t="shared" si="35"/>
        <v>4</v>
      </c>
      <c r="E51" s="32">
        <v>4188</v>
      </c>
      <c r="F51" s="29">
        <v>0</v>
      </c>
      <c r="G51" s="29">
        <v>2731</v>
      </c>
      <c r="H51" s="29">
        <v>0</v>
      </c>
      <c r="I51" s="29">
        <v>118</v>
      </c>
      <c r="J51" s="29">
        <v>0</v>
      </c>
      <c r="K51" s="32">
        <v>3791</v>
      </c>
      <c r="L51" s="29">
        <v>0</v>
      </c>
      <c r="M51" s="29">
        <v>1376</v>
      </c>
      <c r="N51" s="29">
        <v>0</v>
      </c>
      <c r="O51" s="32">
        <v>4688</v>
      </c>
      <c r="P51" s="29">
        <v>2</v>
      </c>
    </row>
    <row r="52" spans="1:16" s="23" customFormat="1" ht="15" customHeight="1" x14ac:dyDescent="0.35">
      <c r="A52" s="29" t="s">
        <v>48</v>
      </c>
      <c r="B52" s="30">
        <f t="shared" si="7"/>
        <v>77668</v>
      </c>
      <c r="C52" s="31">
        <f t="shared" ref="C52:D52" si="36">SUM(E52,G52,I52,K52,M52,O52,C115,E115,G115,I115,K115,M115)</f>
        <v>77452</v>
      </c>
      <c r="D52" s="31">
        <f t="shared" si="36"/>
        <v>216</v>
      </c>
      <c r="E52" s="32">
        <v>717</v>
      </c>
      <c r="F52" s="29">
        <v>0</v>
      </c>
      <c r="G52" s="32">
        <v>20275</v>
      </c>
      <c r="H52" s="29">
        <v>0</v>
      </c>
      <c r="I52" s="29">
        <v>2719</v>
      </c>
      <c r="J52" s="29">
        <v>0</v>
      </c>
      <c r="K52" s="32">
        <v>15403</v>
      </c>
      <c r="L52" s="29">
        <v>0</v>
      </c>
      <c r="M52" s="32">
        <v>7497</v>
      </c>
      <c r="N52" s="29">
        <v>0</v>
      </c>
      <c r="O52" s="32">
        <v>3384</v>
      </c>
      <c r="P52" s="29">
        <v>0</v>
      </c>
    </row>
    <row r="53" spans="1:16" s="23" customFormat="1" ht="15" customHeight="1" x14ac:dyDescent="0.35">
      <c r="A53" s="29" t="s">
        <v>49</v>
      </c>
      <c r="B53" s="30">
        <f t="shared" si="7"/>
        <v>21120</v>
      </c>
      <c r="C53" s="31">
        <f t="shared" ref="C53:D53" si="37">SUM(E53,G53,I53,K53,M53,O53,C116,E116,G116,I116,K116,M116)</f>
        <v>20980</v>
      </c>
      <c r="D53" s="31">
        <f t="shared" si="37"/>
        <v>140</v>
      </c>
      <c r="E53" s="29">
        <v>73</v>
      </c>
      <c r="F53" s="29">
        <v>0</v>
      </c>
      <c r="G53" s="32">
        <v>7878</v>
      </c>
      <c r="H53" s="29">
        <v>27</v>
      </c>
      <c r="I53" s="29">
        <v>1</v>
      </c>
      <c r="J53" s="29">
        <v>0</v>
      </c>
      <c r="K53" s="32">
        <v>3476</v>
      </c>
      <c r="L53" s="29">
        <v>8</v>
      </c>
      <c r="M53" s="32">
        <v>1713</v>
      </c>
      <c r="N53" s="29">
        <v>3</v>
      </c>
      <c r="O53" s="32">
        <v>2410</v>
      </c>
      <c r="P53" s="29">
        <v>8</v>
      </c>
    </row>
    <row r="54" spans="1:16" s="23" customFormat="1" ht="15" customHeight="1" x14ac:dyDescent="0.35">
      <c r="A54" s="29" t="s">
        <v>50</v>
      </c>
      <c r="B54" s="30">
        <f t="shared" si="7"/>
        <v>14759</v>
      </c>
      <c r="C54" s="31">
        <f t="shared" ref="C54:D54" si="38">SUM(E54,G54,I54,K54,M54,O54,C117,E117,G117,I117,K117,M117)</f>
        <v>14732</v>
      </c>
      <c r="D54" s="31">
        <f t="shared" si="38"/>
        <v>27</v>
      </c>
      <c r="E54" s="32">
        <v>1049</v>
      </c>
      <c r="F54" s="29">
        <v>0</v>
      </c>
      <c r="G54" s="32">
        <v>1903</v>
      </c>
      <c r="H54" s="29">
        <v>0</v>
      </c>
      <c r="I54" s="29">
        <v>26</v>
      </c>
      <c r="J54" s="29">
        <v>0</v>
      </c>
      <c r="K54" s="32">
        <v>1456</v>
      </c>
      <c r="L54" s="29">
        <v>0</v>
      </c>
      <c r="M54" s="32">
        <v>2763</v>
      </c>
      <c r="N54" s="29">
        <v>0</v>
      </c>
      <c r="O54" s="32">
        <v>2486</v>
      </c>
      <c r="P54" s="29">
        <v>0</v>
      </c>
    </row>
    <row r="55" spans="1:16" s="23" customFormat="1" ht="15" customHeight="1" x14ac:dyDescent="0.3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s="23" customFormat="1" ht="15" customHeight="1" x14ac:dyDescent="0.35">
      <c r="A56" s="26" t="s">
        <v>51</v>
      </c>
      <c r="B56" s="27">
        <f>SUM(B57:B61)</f>
        <v>9959</v>
      </c>
      <c r="C56" s="27">
        <f t="shared" ref="C56:P56" si="39">SUM(C57:C61)</f>
        <v>9959</v>
      </c>
      <c r="D56" s="27">
        <f t="shared" si="39"/>
        <v>0</v>
      </c>
      <c r="E56" s="27">
        <f t="shared" si="39"/>
        <v>75</v>
      </c>
      <c r="F56" s="27">
        <f t="shared" si="39"/>
        <v>0</v>
      </c>
      <c r="G56" s="27">
        <f t="shared" si="39"/>
        <v>0</v>
      </c>
      <c r="H56" s="27">
        <f t="shared" si="39"/>
        <v>0</v>
      </c>
      <c r="I56" s="27">
        <f t="shared" si="39"/>
        <v>0</v>
      </c>
      <c r="J56" s="27">
        <f t="shared" si="39"/>
        <v>0</v>
      </c>
      <c r="K56" s="27">
        <f t="shared" si="39"/>
        <v>764</v>
      </c>
      <c r="L56" s="27">
        <f t="shared" si="39"/>
        <v>0</v>
      </c>
      <c r="M56" s="27">
        <f t="shared" si="39"/>
        <v>253</v>
      </c>
      <c r="N56" s="27">
        <f t="shared" si="39"/>
        <v>0</v>
      </c>
      <c r="O56" s="27">
        <f t="shared" si="39"/>
        <v>1331</v>
      </c>
      <c r="P56" s="27">
        <f t="shared" si="39"/>
        <v>0</v>
      </c>
    </row>
    <row r="57" spans="1:16" s="23" customFormat="1" ht="15" customHeight="1" x14ac:dyDescent="0.35">
      <c r="A57" s="29" t="s">
        <v>52</v>
      </c>
      <c r="B57" s="30">
        <f t="shared" ref="B57:B61" si="40">SUM(C57,D57)</f>
        <v>0</v>
      </c>
      <c r="C57" s="31">
        <f t="shared" ref="C57:D57" si="41">SUM(E57,G57,I57,K57,M57,O57,C120,E120,G120,I120,K120,M120)</f>
        <v>0</v>
      </c>
      <c r="D57" s="31">
        <f t="shared" si="41"/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</row>
    <row r="58" spans="1:16" s="23" customFormat="1" ht="15" customHeight="1" x14ac:dyDescent="0.35">
      <c r="A58" s="29" t="s">
        <v>53</v>
      </c>
      <c r="B58" s="30">
        <f t="shared" si="40"/>
        <v>0</v>
      </c>
      <c r="C58" s="31">
        <f t="shared" ref="C58:D58" si="42">SUM(E58,G58,I58,K58,M58,O58,C121,E121,G121,I121,K121,M121)</f>
        <v>0</v>
      </c>
      <c r="D58" s="31">
        <f t="shared" si="42"/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</row>
    <row r="59" spans="1:16" s="23" customFormat="1" ht="15" customHeight="1" x14ac:dyDescent="0.35">
      <c r="A59" s="29" t="s">
        <v>54</v>
      </c>
      <c r="B59" s="30">
        <f t="shared" si="40"/>
        <v>9959</v>
      </c>
      <c r="C59" s="31">
        <f t="shared" ref="C59:D59" si="43">SUM(E59,G59,I59,K59,M59,O59,C122,E122,G122,I122,K122,M122)</f>
        <v>9959</v>
      </c>
      <c r="D59" s="31">
        <f t="shared" si="43"/>
        <v>0</v>
      </c>
      <c r="E59" s="29">
        <v>75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32">
        <v>764</v>
      </c>
      <c r="L59" s="29">
        <v>0</v>
      </c>
      <c r="M59" s="29">
        <v>253</v>
      </c>
      <c r="N59" s="29">
        <v>0</v>
      </c>
      <c r="O59" s="29">
        <v>1331</v>
      </c>
      <c r="P59" s="29">
        <v>0</v>
      </c>
    </row>
    <row r="60" spans="1:16" s="23" customFormat="1" ht="15" customHeight="1" x14ac:dyDescent="0.35">
      <c r="A60" s="29" t="s">
        <v>55</v>
      </c>
      <c r="B60" s="30">
        <f t="shared" si="40"/>
        <v>0</v>
      </c>
      <c r="C60" s="31">
        <f t="shared" ref="C60:D60" si="44">SUM(E60,G60,I60,K60,M60,O60,C123,E123,G123,I123,K123,M123)</f>
        <v>0</v>
      </c>
      <c r="D60" s="31">
        <f t="shared" si="44"/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</row>
    <row r="61" spans="1:16" s="23" customFormat="1" ht="15" customHeight="1" x14ac:dyDescent="0.35">
      <c r="A61" s="33" t="s">
        <v>56</v>
      </c>
      <c r="B61" s="34">
        <f t="shared" si="40"/>
        <v>0</v>
      </c>
      <c r="C61" s="35">
        <f t="shared" ref="C61:D61" si="45">SUM(E61,G61,I61,K61,M61,O61,C124,E124,G124,I124,K124,M124)</f>
        <v>0</v>
      </c>
      <c r="D61" s="35">
        <f t="shared" si="45"/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</row>
    <row r="62" spans="1:16" x14ac:dyDescent="0.3">
      <c r="A62" s="36" t="s">
        <v>57</v>
      </c>
      <c r="B62" s="37"/>
      <c r="C62" s="37"/>
      <c r="D62" s="37"/>
      <c r="E62" s="37"/>
      <c r="F62" s="37"/>
      <c r="G62" s="37"/>
      <c r="H62" s="37"/>
      <c r="I62" s="38"/>
      <c r="J62" s="38"/>
      <c r="K62" s="38"/>
      <c r="L62" s="38"/>
      <c r="M62" s="38"/>
      <c r="N62" s="38"/>
      <c r="O62" s="38"/>
      <c r="P62" s="38"/>
    </row>
    <row r="63" spans="1:16" x14ac:dyDescent="0.3">
      <c r="A63" s="39" t="s">
        <v>58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 x14ac:dyDescent="0.3">
      <c r="A64" s="39" t="s">
        <v>59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ht="15" customHeight="1" x14ac:dyDescent="0.35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ht="15" customHeight="1" x14ac:dyDescent="0.35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ht="15" customHeight="1" x14ac:dyDescent="0.35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ht="15" customHeight="1" x14ac:dyDescent="0.35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ht="15" customHeight="1" x14ac:dyDescent="0.35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ht="16.5" customHeight="1" x14ac:dyDescent="0.25">
      <c r="A70" s="2" t="s">
        <v>76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"/>
      <c r="P70" s="4"/>
    </row>
    <row r="71" spans="1:16" ht="12.75" customHeight="1" x14ac:dyDescent="0.25">
      <c r="A71" s="4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43"/>
      <c r="P71" s="44"/>
    </row>
    <row r="72" spans="1:16" ht="38.25" customHeight="1" x14ac:dyDescent="0.25">
      <c r="A72" s="7" t="s">
        <v>60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2.75" customHeight="1" x14ac:dyDescent="0.25">
      <c r="A73" s="45"/>
      <c r="B73" s="46"/>
      <c r="C73" s="47"/>
      <c r="D73" s="47"/>
      <c r="E73" s="47"/>
      <c r="F73" s="47"/>
      <c r="G73" s="47"/>
      <c r="H73" s="47"/>
      <c r="I73" s="47"/>
      <c r="J73" s="47"/>
      <c r="K73" s="47"/>
      <c r="L73" s="48"/>
      <c r="M73" s="48"/>
      <c r="N73" s="48"/>
      <c r="O73" s="49"/>
      <c r="P73" s="49"/>
    </row>
    <row r="74" spans="1:16" s="4" customFormat="1" ht="16.5" customHeight="1" x14ac:dyDescent="0.25">
      <c r="A74" s="50" t="s">
        <v>2</v>
      </c>
      <c r="B74" s="95"/>
      <c r="C74" s="51" t="s">
        <v>3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1:16" s="4" customFormat="1" ht="90.75" customHeight="1" x14ac:dyDescent="0.25">
      <c r="A75" s="96"/>
      <c r="B75" s="97"/>
      <c r="C75" s="19" t="s">
        <v>61</v>
      </c>
      <c r="D75" s="19"/>
      <c r="E75" s="19" t="s">
        <v>62</v>
      </c>
      <c r="F75" s="19"/>
      <c r="G75" s="19" t="s">
        <v>63</v>
      </c>
      <c r="H75" s="19"/>
      <c r="I75" s="19" t="s">
        <v>64</v>
      </c>
      <c r="J75" s="19"/>
      <c r="K75" s="52" t="s">
        <v>65</v>
      </c>
      <c r="L75" s="52"/>
      <c r="M75" s="19" t="s">
        <v>66</v>
      </c>
      <c r="N75" s="19"/>
      <c r="O75" s="53"/>
      <c r="P75" s="53"/>
    </row>
    <row r="76" spans="1:16" s="4" customFormat="1" ht="18.75" x14ac:dyDescent="0.25">
      <c r="A76" s="98"/>
      <c r="B76" s="99"/>
      <c r="C76" s="21" t="s">
        <v>0</v>
      </c>
      <c r="D76" s="22" t="s">
        <v>13</v>
      </c>
      <c r="E76" s="21" t="s">
        <v>0</v>
      </c>
      <c r="F76" s="22" t="s">
        <v>13</v>
      </c>
      <c r="G76" s="21" t="s">
        <v>0</v>
      </c>
      <c r="H76" s="22" t="s">
        <v>13</v>
      </c>
      <c r="I76" s="21" t="s">
        <v>0</v>
      </c>
      <c r="J76" s="22" t="s">
        <v>13</v>
      </c>
      <c r="K76" s="21" t="s">
        <v>0</v>
      </c>
      <c r="L76" s="22" t="s">
        <v>13</v>
      </c>
      <c r="M76" s="21" t="s">
        <v>0</v>
      </c>
      <c r="N76" s="22" t="s">
        <v>13</v>
      </c>
    </row>
    <row r="77" spans="1:16" ht="18" x14ac:dyDescent="0.25">
      <c r="A77" s="23"/>
      <c r="B77" s="2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  <c r="P77" s="55"/>
    </row>
    <row r="78" spans="1:16" s="23" customFormat="1" ht="15.75" customHeight="1" x14ac:dyDescent="0.35">
      <c r="A78" s="26" t="s">
        <v>4</v>
      </c>
      <c r="B78" s="56"/>
      <c r="C78" s="57">
        <f>SUM(C80,C86,C119)</f>
        <v>153660</v>
      </c>
      <c r="D78" s="57">
        <f t="shared" ref="D78:N78" si="46">SUM(D80,D86,D119)</f>
        <v>347</v>
      </c>
      <c r="E78" s="57">
        <f t="shared" si="46"/>
        <v>67310</v>
      </c>
      <c r="F78" s="57">
        <f t="shared" si="46"/>
        <v>112</v>
      </c>
      <c r="G78" s="57">
        <f t="shared" si="46"/>
        <v>106692</v>
      </c>
      <c r="H78" s="57">
        <f t="shared" si="46"/>
        <v>228</v>
      </c>
      <c r="I78" s="57">
        <f t="shared" si="46"/>
        <v>43898</v>
      </c>
      <c r="J78" s="57">
        <f t="shared" si="46"/>
        <v>118</v>
      </c>
      <c r="K78" s="57">
        <f t="shared" si="46"/>
        <v>195105</v>
      </c>
      <c r="L78" s="57">
        <f t="shared" si="46"/>
        <v>1168</v>
      </c>
      <c r="M78" s="57">
        <f t="shared" si="46"/>
        <v>62769</v>
      </c>
      <c r="N78" s="57">
        <f t="shared" si="46"/>
        <v>16269</v>
      </c>
    </row>
    <row r="79" spans="1:16" s="23" customFormat="1" ht="18" x14ac:dyDescent="0.35">
      <c r="A79" s="29"/>
      <c r="B79" s="41"/>
      <c r="C79" s="2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6" s="23" customFormat="1" ht="15.75" customHeight="1" x14ac:dyDescent="0.35">
      <c r="A80" s="26" t="s">
        <v>75</v>
      </c>
      <c r="B80" s="56"/>
      <c r="C80" s="27">
        <f>SUM(C81:C84)</f>
        <v>35102</v>
      </c>
      <c r="D80" s="27">
        <f t="shared" ref="D80:N80" si="47">SUM(D81:D84)</f>
        <v>98</v>
      </c>
      <c r="E80" s="27">
        <f t="shared" si="47"/>
        <v>13130</v>
      </c>
      <c r="F80" s="27">
        <f t="shared" si="47"/>
        <v>39</v>
      </c>
      <c r="G80" s="27">
        <f t="shared" si="47"/>
        <v>18070</v>
      </c>
      <c r="H80" s="27">
        <f t="shared" si="47"/>
        <v>41</v>
      </c>
      <c r="I80" s="27">
        <f t="shared" si="47"/>
        <v>15082</v>
      </c>
      <c r="J80" s="27">
        <f t="shared" si="47"/>
        <v>42</v>
      </c>
      <c r="K80" s="27">
        <f t="shared" si="47"/>
        <v>60946</v>
      </c>
      <c r="L80" s="27">
        <f t="shared" si="47"/>
        <v>748</v>
      </c>
      <c r="M80" s="27">
        <f t="shared" si="47"/>
        <v>16123</v>
      </c>
      <c r="N80" s="27">
        <f t="shared" si="47"/>
        <v>1552</v>
      </c>
    </row>
    <row r="81" spans="1:14" s="23" customFormat="1" ht="18" x14ac:dyDescent="0.35">
      <c r="A81" s="29" t="s">
        <v>15</v>
      </c>
      <c r="B81" s="56"/>
      <c r="C81" s="32">
        <v>6476</v>
      </c>
      <c r="D81" s="32">
        <v>98</v>
      </c>
      <c r="E81" s="32">
        <v>2734</v>
      </c>
      <c r="F81" s="32">
        <v>39</v>
      </c>
      <c r="G81" s="32">
        <v>4848</v>
      </c>
      <c r="H81" s="32">
        <v>35</v>
      </c>
      <c r="I81" s="32">
        <v>1201</v>
      </c>
      <c r="J81" s="32">
        <v>42</v>
      </c>
      <c r="K81" s="32">
        <v>16097</v>
      </c>
      <c r="L81" s="32">
        <v>748</v>
      </c>
      <c r="M81" s="32">
        <v>3956</v>
      </c>
      <c r="N81" s="32">
        <v>934</v>
      </c>
    </row>
    <row r="82" spans="1:14" s="23" customFormat="1" ht="18" x14ac:dyDescent="0.35">
      <c r="A82" s="29" t="s">
        <v>16</v>
      </c>
      <c r="B82" s="56"/>
      <c r="C82" s="32">
        <v>7968</v>
      </c>
      <c r="D82" s="32">
        <v>0</v>
      </c>
      <c r="E82" s="32">
        <v>3330</v>
      </c>
      <c r="F82" s="32">
        <v>0</v>
      </c>
      <c r="G82" s="32">
        <v>3676</v>
      </c>
      <c r="H82" s="32">
        <v>0</v>
      </c>
      <c r="I82" s="32">
        <v>690</v>
      </c>
      <c r="J82" s="32">
        <v>0</v>
      </c>
      <c r="K82" s="32">
        <v>6689</v>
      </c>
      <c r="L82" s="32">
        <v>0</v>
      </c>
      <c r="M82" s="32">
        <v>3107</v>
      </c>
      <c r="N82" s="32">
        <v>610</v>
      </c>
    </row>
    <row r="83" spans="1:14" s="23" customFormat="1" ht="18" x14ac:dyDescent="0.35">
      <c r="A83" s="29" t="s">
        <v>17</v>
      </c>
      <c r="B83" s="56"/>
      <c r="C83" s="32">
        <v>6051</v>
      </c>
      <c r="D83" s="32">
        <v>0</v>
      </c>
      <c r="E83" s="32">
        <v>3381</v>
      </c>
      <c r="F83" s="32">
        <v>0</v>
      </c>
      <c r="G83" s="32">
        <v>3890</v>
      </c>
      <c r="H83" s="32">
        <v>6</v>
      </c>
      <c r="I83" s="32">
        <v>10790</v>
      </c>
      <c r="J83" s="32">
        <v>0</v>
      </c>
      <c r="K83" s="32">
        <v>27839</v>
      </c>
      <c r="L83" s="32">
        <v>0</v>
      </c>
      <c r="M83" s="32">
        <v>5504</v>
      </c>
      <c r="N83" s="32">
        <v>8</v>
      </c>
    </row>
    <row r="84" spans="1:14" s="23" customFormat="1" ht="18" x14ac:dyDescent="0.35">
      <c r="A84" s="29" t="s">
        <v>18</v>
      </c>
      <c r="B84" s="56"/>
      <c r="C84" s="32">
        <v>14607</v>
      </c>
      <c r="D84" s="32">
        <v>0</v>
      </c>
      <c r="E84" s="32">
        <v>3685</v>
      </c>
      <c r="F84" s="32">
        <v>0</v>
      </c>
      <c r="G84" s="32">
        <v>5656</v>
      </c>
      <c r="H84" s="32">
        <v>0</v>
      </c>
      <c r="I84" s="32">
        <v>2401</v>
      </c>
      <c r="J84" s="32">
        <v>0</v>
      </c>
      <c r="K84" s="32">
        <v>10321</v>
      </c>
      <c r="L84" s="32">
        <v>0</v>
      </c>
      <c r="M84" s="32">
        <v>3556</v>
      </c>
      <c r="N84" s="32">
        <v>0</v>
      </c>
    </row>
    <row r="85" spans="1:14" s="23" customFormat="1" ht="18" x14ac:dyDescent="0.35">
      <c r="A85" s="29"/>
      <c r="B85" s="41"/>
      <c r="C85" s="27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s="23" customFormat="1" ht="18" x14ac:dyDescent="0.35">
      <c r="A86" s="26" t="s">
        <v>19</v>
      </c>
      <c r="B86" s="56"/>
      <c r="C86" s="27">
        <f>SUM(C87:C117)</f>
        <v>118558</v>
      </c>
      <c r="D86" s="27">
        <f t="shared" ref="D86:N86" si="48">SUM(D87:D117)</f>
        <v>249</v>
      </c>
      <c r="E86" s="27">
        <f t="shared" si="48"/>
        <v>54180</v>
      </c>
      <c r="F86" s="27">
        <f t="shared" si="48"/>
        <v>73</v>
      </c>
      <c r="G86" s="27">
        <f t="shared" si="48"/>
        <v>88370</v>
      </c>
      <c r="H86" s="27">
        <f t="shared" si="48"/>
        <v>187</v>
      </c>
      <c r="I86" s="27">
        <f t="shared" si="48"/>
        <v>28810</v>
      </c>
      <c r="J86" s="27">
        <f t="shared" si="48"/>
        <v>76</v>
      </c>
      <c r="K86" s="27">
        <f t="shared" si="48"/>
        <v>126881</v>
      </c>
      <c r="L86" s="27">
        <f t="shared" si="48"/>
        <v>420</v>
      </c>
      <c r="M86" s="27">
        <f t="shared" si="48"/>
        <v>46646</v>
      </c>
      <c r="N86" s="27">
        <f t="shared" si="48"/>
        <v>14717</v>
      </c>
    </row>
    <row r="87" spans="1:14" s="23" customFormat="1" ht="18" x14ac:dyDescent="0.35">
      <c r="A87" s="29" t="s">
        <v>20</v>
      </c>
      <c r="B87" s="56"/>
      <c r="C87" s="32">
        <v>2346</v>
      </c>
      <c r="D87" s="32">
        <v>1</v>
      </c>
      <c r="E87" s="32">
        <v>901</v>
      </c>
      <c r="F87" s="32">
        <v>0</v>
      </c>
      <c r="G87" s="32">
        <v>1151</v>
      </c>
      <c r="H87" s="32">
        <v>2</v>
      </c>
      <c r="I87" s="32">
        <v>2903</v>
      </c>
      <c r="J87" s="32">
        <v>0</v>
      </c>
      <c r="K87" s="32">
        <v>3199</v>
      </c>
      <c r="L87" s="32">
        <v>2</v>
      </c>
      <c r="M87" s="32">
        <v>756</v>
      </c>
      <c r="N87" s="32">
        <v>0</v>
      </c>
    </row>
    <row r="88" spans="1:14" s="23" customFormat="1" ht="18" x14ac:dyDescent="0.35">
      <c r="A88" s="29" t="s">
        <v>21</v>
      </c>
      <c r="B88" s="56"/>
      <c r="C88" s="32">
        <v>1190</v>
      </c>
      <c r="D88" s="32">
        <v>0</v>
      </c>
      <c r="E88" s="32">
        <v>463</v>
      </c>
      <c r="F88" s="32">
        <v>0</v>
      </c>
      <c r="G88" s="32">
        <v>1178</v>
      </c>
      <c r="H88" s="32">
        <v>0</v>
      </c>
      <c r="I88" s="32">
        <v>2</v>
      </c>
      <c r="J88" s="32">
        <v>0</v>
      </c>
      <c r="K88" s="32">
        <v>1482</v>
      </c>
      <c r="L88" s="32">
        <v>0</v>
      </c>
      <c r="M88" s="32">
        <v>206</v>
      </c>
      <c r="N88" s="32">
        <v>17</v>
      </c>
    </row>
    <row r="89" spans="1:14" s="23" customFormat="1" ht="18" x14ac:dyDescent="0.35">
      <c r="A89" s="29" t="s">
        <v>22</v>
      </c>
      <c r="B89" s="56"/>
      <c r="C89" s="32">
        <v>2013</v>
      </c>
      <c r="D89" s="32">
        <v>3</v>
      </c>
      <c r="E89" s="32">
        <v>2267</v>
      </c>
      <c r="F89" s="32">
        <v>0</v>
      </c>
      <c r="G89" s="32">
        <v>2017</v>
      </c>
      <c r="H89" s="32">
        <v>0</v>
      </c>
      <c r="I89" s="32">
        <v>0</v>
      </c>
      <c r="J89" s="32">
        <v>0</v>
      </c>
      <c r="K89" s="32">
        <v>5026</v>
      </c>
      <c r="L89" s="32">
        <v>0</v>
      </c>
      <c r="M89" s="32">
        <v>434</v>
      </c>
      <c r="N89" s="32">
        <v>0</v>
      </c>
    </row>
    <row r="90" spans="1:14" s="23" customFormat="1" ht="18" x14ac:dyDescent="0.35">
      <c r="A90" s="29" t="s">
        <v>23</v>
      </c>
      <c r="B90" s="56"/>
      <c r="C90" s="32">
        <v>2259</v>
      </c>
      <c r="D90" s="32">
        <v>0</v>
      </c>
      <c r="E90" s="32">
        <v>627</v>
      </c>
      <c r="F90" s="32">
        <v>0</v>
      </c>
      <c r="G90" s="32">
        <v>1581</v>
      </c>
      <c r="H90" s="32">
        <v>0</v>
      </c>
      <c r="I90" s="32">
        <v>325</v>
      </c>
      <c r="J90" s="32">
        <v>9</v>
      </c>
      <c r="K90" s="32">
        <v>2656</v>
      </c>
      <c r="L90" s="32">
        <v>15</v>
      </c>
      <c r="M90" s="32">
        <v>1724</v>
      </c>
      <c r="N90" s="32">
        <v>0</v>
      </c>
    </row>
    <row r="91" spans="1:14" s="23" customFormat="1" ht="18" x14ac:dyDescent="0.35">
      <c r="A91" s="29" t="s">
        <v>24</v>
      </c>
      <c r="B91" s="56"/>
      <c r="C91" s="32">
        <v>2598</v>
      </c>
      <c r="D91" s="32">
        <v>0</v>
      </c>
      <c r="E91" s="32">
        <v>2950</v>
      </c>
      <c r="F91" s="32">
        <v>0</v>
      </c>
      <c r="G91" s="32">
        <v>2495</v>
      </c>
      <c r="H91" s="32">
        <v>0</v>
      </c>
      <c r="I91" s="32">
        <v>293</v>
      </c>
      <c r="J91" s="32">
        <v>0</v>
      </c>
      <c r="K91" s="32">
        <v>3126</v>
      </c>
      <c r="L91" s="32">
        <v>0</v>
      </c>
      <c r="M91" s="32">
        <v>1892</v>
      </c>
      <c r="N91" s="32">
        <v>674</v>
      </c>
    </row>
    <row r="92" spans="1:14" s="23" customFormat="1" ht="18" x14ac:dyDescent="0.35">
      <c r="A92" s="29" t="s">
        <v>25</v>
      </c>
      <c r="B92" s="56"/>
      <c r="C92" s="32">
        <v>396</v>
      </c>
      <c r="D92" s="32">
        <v>0</v>
      </c>
      <c r="E92" s="32">
        <v>264</v>
      </c>
      <c r="F92" s="32">
        <v>0</v>
      </c>
      <c r="G92" s="32">
        <v>1220</v>
      </c>
      <c r="H92" s="32">
        <v>0</v>
      </c>
      <c r="I92" s="32">
        <v>732</v>
      </c>
      <c r="J92" s="32">
        <v>0</v>
      </c>
      <c r="K92" s="32">
        <v>900</v>
      </c>
      <c r="L92" s="32">
        <v>0</v>
      </c>
      <c r="M92" s="32">
        <v>298</v>
      </c>
      <c r="N92" s="32">
        <v>0</v>
      </c>
    </row>
    <row r="93" spans="1:14" s="23" customFormat="1" ht="18" x14ac:dyDescent="0.35">
      <c r="A93" s="29" t="s">
        <v>26</v>
      </c>
      <c r="B93" s="56"/>
      <c r="C93" s="32">
        <v>752</v>
      </c>
      <c r="D93" s="32">
        <v>0</v>
      </c>
      <c r="E93" s="32">
        <v>227</v>
      </c>
      <c r="F93" s="32">
        <v>0</v>
      </c>
      <c r="G93" s="32">
        <v>766</v>
      </c>
      <c r="H93" s="32">
        <v>15</v>
      </c>
      <c r="I93" s="32">
        <v>60</v>
      </c>
      <c r="J93" s="32">
        <v>0</v>
      </c>
      <c r="K93" s="32">
        <v>461</v>
      </c>
      <c r="L93" s="32">
        <v>0</v>
      </c>
      <c r="M93" s="32">
        <v>476</v>
      </c>
      <c r="N93" s="32">
        <v>41</v>
      </c>
    </row>
    <row r="94" spans="1:14" s="23" customFormat="1" ht="18" x14ac:dyDescent="0.35">
      <c r="A94" s="29" t="s">
        <v>27</v>
      </c>
      <c r="B94" s="56"/>
      <c r="C94" s="32">
        <v>6015</v>
      </c>
      <c r="D94" s="32">
        <v>42</v>
      </c>
      <c r="E94" s="32">
        <v>883</v>
      </c>
      <c r="F94" s="32">
        <v>0</v>
      </c>
      <c r="G94" s="32">
        <v>4793</v>
      </c>
      <c r="H94" s="32">
        <v>3</v>
      </c>
      <c r="I94" s="32">
        <v>1357</v>
      </c>
      <c r="J94" s="32">
        <v>0</v>
      </c>
      <c r="K94" s="32">
        <v>4140</v>
      </c>
      <c r="L94" s="32">
        <v>374</v>
      </c>
      <c r="M94" s="32">
        <v>1749</v>
      </c>
      <c r="N94" s="32">
        <v>0</v>
      </c>
    </row>
    <row r="95" spans="1:14" s="23" customFormat="1" ht="18" x14ac:dyDescent="0.35">
      <c r="A95" s="29" t="s">
        <v>28</v>
      </c>
      <c r="B95" s="56"/>
      <c r="C95" s="32">
        <v>2834</v>
      </c>
      <c r="D95" s="32">
        <v>1</v>
      </c>
      <c r="E95" s="32">
        <v>1300</v>
      </c>
      <c r="F95" s="32">
        <v>0</v>
      </c>
      <c r="G95" s="32">
        <v>3211</v>
      </c>
      <c r="H95" s="32">
        <v>12</v>
      </c>
      <c r="I95" s="32">
        <v>1081</v>
      </c>
      <c r="J95" s="32">
        <v>3</v>
      </c>
      <c r="K95" s="32">
        <v>6399</v>
      </c>
      <c r="L95" s="32">
        <v>6</v>
      </c>
      <c r="M95" s="32">
        <v>408</v>
      </c>
      <c r="N95" s="32">
        <v>8704</v>
      </c>
    </row>
    <row r="96" spans="1:14" s="23" customFormat="1" ht="18" x14ac:dyDescent="0.35">
      <c r="A96" s="29" t="s">
        <v>29</v>
      </c>
      <c r="B96" s="56"/>
      <c r="C96" s="32">
        <v>5129</v>
      </c>
      <c r="D96" s="32">
        <v>138</v>
      </c>
      <c r="E96" s="32">
        <v>2805</v>
      </c>
      <c r="F96" s="32">
        <v>61</v>
      </c>
      <c r="G96" s="32">
        <v>4776</v>
      </c>
      <c r="H96" s="32">
        <v>120</v>
      </c>
      <c r="I96" s="32">
        <v>614</v>
      </c>
      <c r="J96" s="32">
        <v>41</v>
      </c>
      <c r="K96" s="32">
        <v>7404</v>
      </c>
      <c r="L96" s="32">
        <v>18</v>
      </c>
      <c r="M96" s="32">
        <v>1331</v>
      </c>
      <c r="N96" s="32">
        <v>507</v>
      </c>
    </row>
    <row r="97" spans="1:14" s="23" customFormat="1" ht="18" x14ac:dyDescent="0.35">
      <c r="A97" s="29" t="s">
        <v>30</v>
      </c>
      <c r="B97" s="56"/>
      <c r="C97" s="32">
        <v>11291</v>
      </c>
      <c r="D97" s="32">
        <v>0</v>
      </c>
      <c r="E97" s="32">
        <v>2592</v>
      </c>
      <c r="F97" s="32">
        <v>0</v>
      </c>
      <c r="G97" s="32">
        <v>5860</v>
      </c>
      <c r="H97" s="32">
        <v>5</v>
      </c>
      <c r="I97" s="32">
        <v>1047</v>
      </c>
      <c r="J97" s="32">
        <v>0</v>
      </c>
      <c r="K97" s="32">
        <v>12616</v>
      </c>
      <c r="L97" s="32">
        <v>0</v>
      </c>
      <c r="M97" s="32">
        <v>2735</v>
      </c>
      <c r="N97" s="32">
        <v>6</v>
      </c>
    </row>
    <row r="98" spans="1:14" s="23" customFormat="1" ht="18" x14ac:dyDescent="0.35">
      <c r="A98" s="29" t="s">
        <v>31</v>
      </c>
      <c r="B98" s="56"/>
      <c r="C98" s="32">
        <v>4727</v>
      </c>
      <c r="D98" s="32">
        <v>0</v>
      </c>
      <c r="E98" s="32">
        <v>1023</v>
      </c>
      <c r="F98" s="32">
        <v>0</v>
      </c>
      <c r="G98" s="32">
        <v>1670</v>
      </c>
      <c r="H98" s="32">
        <v>3</v>
      </c>
      <c r="I98" s="32">
        <v>377</v>
      </c>
      <c r="J98" s="32">
        <v>0</v>
      </c>
      <c r="K98" s="32">
        <v>1603</v>
      </c>
      <c r="L98" s="32">
        <v>0</v>
      </c>
      <c r="M98" s="32">
        <v>888</v>
      </c>
      <c r="N98" s="32">
        <v>148</v>
      </c>
    </row>
    <row r="99" spans="1:14" s="23" customFormat="1" ht="18" x14ac:dyDescent="0.35">
      <c r="A99" s="29" t="s">
        <v>32</v>
      </c>
      <c r="B99" s="56"/>
      <c r="C99" s="32">
        <v>11060</v>
      </c>
      <c r="D99" s="32">
        <v>49</v>
      </c>
      <c r="E99" s="32">
        <v>3570</v>
      </c>
      <c r="F99" s="32">
        <v>0</v>
      </c>
      <c r="G99" s="32">
        <v>3269</v>
      </c>
      <c r="H99" s="32">
        <v>16</v>
      </c>
      <c r="I99" s="32">
        <v>3209</v>
      </c>
      <c r="J99" s="32">
        <v>1</v>
      </c>
      <c r="K99" s="32">
        <v>4371</v>
      </c>
      <c r="L99" s="32">
        <v>0</v>
      </c>
      <c r="M99" s="32">
        <v>1680</v>
      </c>
      <c r="N99" s="32">
        <v>0</v>
      </c>
    </row>
    <row r="100" spans="1:14" s="23" customFormat="1" ht="18" x14ac:dyDescent="0.35">
      <c r="A100" s="29" t="s">
        <v>33</v>
      </c>
      <c r="B100" s="56"/>
      <c r="C100" s="32">
        <v>6611</v>
      </c>
      <c r="D100" s="32">
        <v>0</v>
      </c>
      <c r="E100" s="32">
        <v>3775</v>
      </c>
      <c r="F100" s="32">
        <v>9</v>
      </c>
      <c r="G100" s="32">
        <v>6359</v>
      </c>
      <c r="H100" s="32">
        <v>0</v>
      </c>
      <c r="I100" s="32">
        <v>756</v>
      </c>
      <c r="J100" s="32">
        <v>0</v>
      </c>
      <c r="K100" s="32">
        <v>17116</v>
      </c>
      <c r="L100" s="32">
        <v>0</v>
      </c>
      <c r="M100" s="32">
        <v>2771</v>
      </c>
      <c r="N100" s="32">
        <v>994</v>
      </c>
    </row>
    <row r="101" spans="1:14" s="23" customFormat="1" ht="18" x14ac:dyDescent="0.35">
      <c r="A101" s="29" t="s">
        <v>34</v>
      </c>
      <c r="B101" s="56"/>
      <c r="C101" s="32">
        <v>7352</v>
      </c>
      <c r="D101" s="32">
        <v>0</v>
      </c>
      <c r="E101" s="32">
        <v>2689</v>
      </c>
      <c r="F101" s="32">
        <v>0</v>
      </c>
      <c r="G101" s="32">
        <v>3655</v>
      </c>
      <c r="H101" s="32">
        <v>0</v>
      </c>
      <c r="I101" s="32">
        <v>182</v>
      </c>
      <c r="J101" s="32">
        <v>0</v>
      </c>
      <c r="K101" s="32">
        <v>14214</v>
      </c>
      <c r="L101" s="32">
        <v>0</v>
      </c>
      <c r="M101" s="32">
        <v>8685</v>
      </c>
      <c r="N101" s="32">
        <v>1339</v>
      </c>
    </row>
    <row r="102" spans="1:14" s="23" customFormat="1" ht="18" x14ac:dyDescent="0.35">
      <c r="A102" s="29" t="s">
        <v>35</v>
      </c>
      <c r="B102" s="56"/>
      <c r="C102" s="32">
        <v>5630</v>
      </c>
      <c r="D102" s="32">
        <v>0</v>
      </c>
      <c r="E102" s="32">
        <v>1491</v>
      </c>
      <c r="F102" s="32">
        <v>0</v>
      </c>
      <c r="G102" s="32">
        <v>1912</v>
      </c>
      <c r="H102" s="32">
        <v>0</v>
      </c>
      <c r="I102" s="32">
        <v>531</v>
      </c>
      <c r="J102" s="32">
        <v>0</v>
      </c>
      <c r="K102" s="32">
        <v>3989</v>
      </c>
      <c r="L102" s="32">
        <v>0</v>
      </c>
      <c r="M102" s="32">
        <v>454</v>
      </c>
      <c r="N102" s="32">
        <v>839</v>
      </c>
    </row>
    <row r="103" spans="1:14" s="23" customFormat="1" ht="18" x14ac:dyDescent="0.35">
      <c r="A103" s="29" t="s">
        <v>36</v>
      </c>
      <c r="B103" s="56"/>
      <c r="C103" s="32">
        <v>1964</v>
      </c>
      <c r="D103" s="32">
        <v>0</v>
      </c>
      <c r="E103" s="32">
        <v>718</v>
      </c>
      <c r="F103" s="32">
        <v>0</v>
      </c>
      <c r="G103" s="32">
        <v>1087</v>
      </c>
      <c r="H103" s="32">
        <v>0</v>
      </c>
      <c r="I103" s="32">
        <v>47</v>
      </c>
      <c r="J103" s="32">
        <v>0</v>
      </c>
      <c r="K103" s="32">
        <v>808</v>
      </c>
      <c r="L103" s="32">
        <v>0</v>
      </c>
      <c r="M103" s="32">
        <v>42</v>
      </c>
      <c r="N103" s="32">
        <v>473</v>
      </c>
    </row>
    <row r="104" spans="1:14" s="23" customFormat="1" ht="18" x14ac:dyDescent="0.35">
      <c r="A104" s="29" t="s">
        <v>37</v>
      </c>
      <c r="B104" s="56"/>
      <c r="C104" s="32">
        <v>1894</v>
      </c>
      <c r="D104" s="32">
        <v>0</v>
      </c>
      <c r="E104" s="32">
        <v>2101</v>
      </c>
      <c r="F104" s="32">
        <v>0</v>
      </c>
      <c r="G104" s="32">
        <v>3906</v>
      </c>
      <c r="H104" s="32">
        <v>0</v>
      </c>
      <c r="I104" s="32">
        <v>2780</v>
      </c>
      <c r="J104" s="32">
        <v>0</v>
      </c>
      <c r="K104" s="32">
        <v>7674</v>
      </c>
      <c r="L104" s="32">
        <v>0</v>
      </c>
      <c r="M104" s="32">
        <v>532</v>
      </c>
      <c r="N104" s="32">
        <v>0</v>
      </c>
    </row>
    <row r="105" spans="1:14" s="23" customFormat="1" ht="18" x14ac:dyDescent="0.35">
      <c r="A105" s="29" t="s">
        <v>38</v>
      </c>
      <c r="B105" s="56"/>
      <c r="C105" s="32">
        <v>6307</v>
      </c>
      <c r="D105" s="32">
        <v>0</v>
      </c>
      <c r="E105" s="32">
        <v>3317</v>
      </c>
      <c r="F105" s="32">
        <v>0</v>
      </c>
      <c r="G105" s="32">
        <v>4229</v>
      </c>
      <c r="H105" s="32">
        <v>0</v>
      </c>
      <c r="I105" s="32">
        <v>3626</v>
      </c>
      <c r="J105" s="32">
        <v>0</v>
      </c>
      <c r="K105" s="32">
        <v>3662</v>
      </c>
      <c r="L105" s="32">
        <v>0</v>
      </c>
      <c r="M105" s="32">
        <v>879</v>
      </c>
      <c r="N105" s="32">
        <v>0</v>
      </c>
    </row>
    <row r="106" spans="1:14" s="23" customFormat="1" ht="18" x14ac:dyDescent="0.35">
      <c r="A106" s="29" t="s">
        <v>39</v>
      </c>
      <c r="B106" s="56"/>
      <c r="C106" s="32">
        <v>5082</v>
      </c>
      <c r="D106" s="32">
        <v>0</v>
      </c>
      <c r="E106" s="32">
        <v>1886</v>
      </c>
      <c r="F106" s="32">
        <v>0</v>
      </c>
      <c r="G106" s="32">
        <v>3216</v>
      </c>
      <c r="H106" s="32">
        <v>0</v>
      </c>
      <c r="I106" s="32">
        <v>482</v>
      </c>
      <c r="J106" s="32">
        <v>4</v>
      </c>
      <c r="K106" s="32">
        <v>5227</v>
      </c>
      <c r="L106" s="32">
        <v>0</v>
      </c>
      <c r="M106" s="32">
        <v>1586</v>
      </c>
      <c r="N106" s="32">
        <v>417</v>
      </c>
    </row>
    <row r="107" spans="1:14" s="23" customFormat="1" ht="18" x14ac:dyDescent="0.35">
      <c r="A107" s="29" t="s">
        <v>40</v>
      </c>
      <c r="B107" s="56"/>
      <c r="C107" s="32">
        <v>1613</v>
      </c>
      <c r="D107" s="32">
        <v>4</v>
      </c>
      <c r="E107" s="32">
        <v>305</v>
      </c>
      <c r="F107" s="32">
        <v>0</v>
      </c>
      <c r="G107" s="32">
        <v>1083</v>
      </c>
      <c r="H107" s="32">
        <v>5</v>
      </c>
      <c r="I107" s="32">
        <v>137</v>
      </c>
      <c r="J107" s="32">
        <v>17</v>
      </c>
      <c r="K107" s="32">
        <v>3968</v>
      </c>
      <c r="L107" s="32">
        <v>4</v>
      </c>
      <c r="M107" s="32">
        <v>4175</v>
      </c>
      <c r="N107" s="32">
        <v>4</v>
      </c>
    </row>
    <row r="108" spans="1:14" s="23" customFormat="1" ht="18" x14ac:dyDescent="0.35">
      <c r="A108" s="29" t="s">
        <v>41</v>
      </c>
      <c r="B108" s="56"/>
      <c r="C108" s="32">
        <v>3706</v>
      </c>
      <c r="D108" s="32">
        <v>0</v>
      </c>
      <c r="E108" s="32">
        <v>766</v>
      </c>
      <c r="F108" s="32">
        <v>0</v>
      </c>
      <c r="G108" s="32">
        <v>1440</v>
      </c>
      <c r="H108" s="32">
        <v>0</v>
      </c>
      <c r="I108" s="32">
        <v>190</v>
      </c>
      <c r="J108" s="32">
        <v>0</v>
      </c>
      <c r="K108" s="32">
        <v>747</v>
      </c>
      <c r="L108" s="32">
        <v>0</v>
      </c>
      <c r="M108" s="32">
        <v>703</v>
      </c>
      <c r="N108" s="32">
        <v>0</v>
      </c>
    </row>
    <row r="109" spans="1:14" s="23" customFormat="1" ht="18" x14ac:dyDescent="0.35">
      <c r="A109" s="29" t="s">
        <v>42</v>
      </c>
      <c r="B109" s="56"/>
      <c r="C109" s="32">
        <v>1667</v>
      </c>
      <c r="D109" s="32">
        <v>0</v>
      </c>
      <c r="E109" s="32">
        <v>864</v>
      </c>
      <c r="F109" s="32">
        <v>0</v>
      </c>
      <c r="G109" s="32">
        <v>2160</v>
      </c>
      <c r="H109" s="32">
        <v>0</v>
      </c>
      <c r="I109" s="32">
        <v>10</v>
      </c>
      <c r="J109" s="32">
        <v>0</v>
      </c>
      <c r="K109" s="32">
        <v>1774</v>
      </c>
      <c r="L109" s="32">
        <v>1</v>
      </c>
      <c r="M109" s="32">
        <v>770</v>
      </c>
      <c r="N109" s="32">
        <v>0</v>
      </c>
    </row>
    <row r="110" spans="1:14" s="23" customFormat="1" ht="18" x14ac:dyDescent="0.35">
      <c r="A110" s="29" t="s">
        <v>43</v>
      </c>
      <c r="B110" s="56"/>
      <c r="C110" s="32">
        <v>7639</v>
      </c>
      <c r="D110" s="32">
        <v>0</v>
      </c>
      <c r="E110" s="32">
        <v>3848</v>
      </c>
      <c r="F110" s="32">
        <v>0</v>
      </c>
      <c r="G110" s="32">
        <v>5626</v>
      </c>
      <c r="H110" s="32">
        <v>0</v>
      </c>
      <c r="I110" s="32">
        <v>5040</v>
      </c>
      <c r="J110" s="32">
        <v>1</v>
      </c>
      <c r="K110" s="32">
        <v>3403</v>
      </c>
      <c r="L110" s="32">
        <v>0</v>
      </c>
      <c r="M110" s="32">
        <v>2008</v>
      </c>
      <c r="N110" s="32">
        <v>0</v>
      </c>
    </row>
    <row r="111" spans="1:14" s="23" customFormat="1" ht="18" x14ac:dyDescent="0.35">
      <c r="A111" s="29" t="s">
        <v>44</v>
      </c>
      <c r="B111" s="56"/>
      <c r="C111" s="32">
        <v>606</v>
      </c>
      <c r="D111" s="32">
        <v>0</v>
      </c>
      <c r="E111" s="32">
        <v>2285</v>
      </c>
      <c r="F111" s="32">
        <v>0</v>
      </c>
      <c r="G111" s="32">
        <v>2581</v>
      </c>
      <c r="H111" s="32">
        <v>0</v>
      </c>
      <c r="I111" s="32">
        <v>5</v>
      </c>
      <c r="J111" s="32">
        <v>0</v>
      </c>
      <c r="K111" s="32">
        <v>3074</v>
      </c>
      <c r="L111" s="32">
        <v>0</v>
      </c>
      <c r="M111" s="32">
        <v>1679</v>
      </c>
      <c r="N111" s="32">
        <v>235</v>
      </c>
    </row>
    <row r="112" spans="1:14" s="23" customFormat="1" ht="18" x14ac:dyDescent="0.35">
      <c r="A112" s="29" t="s">
        <v>45</v>
      </c>
      <c r="B112" s="56"/>
      <c r="C112" s="32">
        <v>783</v>
      </c>
      <c r="D112" s="32">
        <v>0</v>
      </c>
      <c r="E112" s="32">
        <v>34</v>
      </c>
      <c r="F112" s="32">
        <v>0</v>
      </c>
      <c r="G112" s="32">
        <v>1928</v>
      </c>
      <c r="H112" s="32">
        <v>0</v>
      </c>
      <c r="I112" s="32">
        <v>119</v>
      </c>
      <c r="J112" s="32">
        <v>0</v>
      </c>
      <c r="K112" s="32">
        <v>45</v>
      </c>
      <c r="L112" s="32">
        <v>0</v>
      </c>
      <c r="M112" s="32">
        <v>707</v>
      </c>
      <c r="N112" s="32">
        <v>0</v>
      </c>
    </row>
    <row r="113" spans="1:16" s="23" customFormat="1" ht="18" x14ac:dyDescent="0.35">
      <c r="A113" s="29" t="s">
        <v>46</v>
      </c>
      <c r="B113" s="56"/>
      <c r="C113" s="32">
        <v>4034</v>
      </c>
      <c r="D113" s="32">
        <v>0</v>
      </c>
      <c r="E113" s="32">
        <v>1862</v>
      </c>
      <c r="F113" s="32">
        <v>0</v>
      </c>
      <c r="G113" s="32">
        <v>4798</v>
      </c>
      <c r="H113" s="32">
        <v>0</v>
      </c>
      <c r="I113" s="32">
        <v>479</v>
      </c>
      <c r="J113" s="32">
        <v>0</v>
      </c>
      <c r="K113" s="32">
        <v>1616</v>
      </c>
      <c r="L113" s="32">
        <v>0</v>
      </c>
      <c r="M113" s="32">
        <v>1720</v>
      </c>
      <c r="N113" s="32">
        <v>0</v>
      </c>
    </row>
    <row r="114" spans="1:16" s="23" customFormat="1" ht="18" x14ac:dyDescent="0.35">
      <c r="A114" s="29" t="s">
        <v>47</v>
      </c>
      <c r="B114" s="56"/>
      <c r="C114" s="32">
        <v>3036</v>
      </c>
      <c r="D114" s="32">
        <v>0</v>
      </c>
      <c r="E114" s="32">
        <v>902</v>
      </c>
      <c r="F114" s="32">
        <v>0</v>
      </c>
      <c r="G114" s="32">
        <v>906</v>
      </c>
      <c r="H114" s="32">
        <v>2</v>
      </c>
      <c r="I114" s="32">
        <v>0</v>
      </c>
      <c r="J114" s="32">
        <v>0</v>
      </c>
      <c r="K114" s="32">
        <v>210</v>
      </c>
      <c r="L114" s="32">
        <v>0</v>
      </c>
      <c r="M114" s="32">
        <v>806</v>
      </c>
      <c r="N114" s="32">
        <v>0</v>
      </c>
    </row>
    <row r="115" spans="1:16" s="23" customFormat="1" ht="18" x14ac:dyDescent="0.35">
      <c r="A115" s="29" t="s">
        <v>48</v>
      </c>
      <c r="B115" s="56"/>
      <c r="C115" s="32">
        <v>6360</v>
      </c>
      <c r="D115" s="32">
        <v>0</v>
      </c>
      <c r="E115" s="32">
        <v>4759</v>
      </c>
      <c r="F115" s="32">
        <v>0</v>
      </c>
      <c r="G115" s="32">
        <v>7271</v>
      </c>
      <c r="H115" s="32">
        <v>0</v>
      </c>
      <c r="I115" s="32">
        <v>2276</v>
      </c>
      <c r="J115" s="32">
        <v>0</v>
      </c>
      <c r="K115" s="32">
        <v>5186</v>
      </c>
      <c r="L115" s="32">
        <v>0</v>
      </c>
      <c r="M115" s="32">
        <v>1605</v>
      </c>
      <c r="N115" s="32">
        <v>216</v>
      </c>
    </row>
    <row r="116" spans="1:16" s="23" customFormat="1" ht="18" x14ac:dyDescent="0.35">
      <c r="A116" s="29" t="s">
        <v>49</v>
      </c>
      <c r="B116" s="56"/>
      <c r="C116" s="32">
        <v>236</v>
      </c>
      <c r="D116" s="32">
        <v>11</v>
      </c>
      <c r="E116" s="32">
        <v>1725</v>
      </c>
      <c r="F116" s="32">
        <v>3</v>
      </c>
      <c r="G116" s="32">
        <v>1015</v>
      </c>
      <c r="H116" s="32">
        <v>4</v>
      </c>
      <c r="I116" s="32">
        <v>9</v>
      </c>
      <c r="J116" s="32">
        <v>0</v>
      </c>
      <c r="K116" s="32">
        <v>589</v>
      </c>
      <c r="L116" s="32">
        <v>0</v>
      </c>
      <c r="M116" s="32">
        <v>1855</v>
      </c>
      <c r="N116" s="32">
        <v>76</v>
      </c>
    </row>
    <row r="117" spans="1:16" s="23" customFormat="1" ht="18" x14ac:dyDescent="0.35">
      <c r="A117" s="29" t="s">
        <v>50</v>
      </c>
      <c r="B117" s="56"/>
      <c r="C117" s="32">
        <v>1428</v>
      </c>
      <c r="D117" s="32">
        <v>0</v>
      </c>
      <c r="E117" s="32">
        <v>981</v>
      </c>
      <c r="F117" s="32">
        <v>0</v>
      </c>
      <c r="G117" s="32">
        <v>1211</v>
      </c>
      <c r="H117" s="32">
        <v>0</v>
      </c>
      <c r="I117" s="32">
        <v>141</v>
      </c>
      <c r="J117" s="32">
        <v>0</v>
      </c>
      <c r="K117" s="32">
        <v>196</v>
      </c>
      <c r="L117" s="32">
        <v>0</v>
      </c>
      <c r="M117" s="32">
        <v>1092</v>
      </c>
      <c r="N117" s="32">
        <v>27</v>
      </c>
    </row>
    <row r="118" spans="1:16" s="23" customFormat="1" ht="18" x14ac:dyDescent="0.35">
      <c r="A118" s="29"/>
      <c r="B118" s="56"/>
      <c r="C118" s="27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6" s="23" customFormat="1" ht="18" x14ac:dyDescent="0.35">
      <c r="A119" s="26" t="s">
        <v>51</v>
      </c>
      <c r="B119" s="58"/>
      <c r="C119" s="27">
        <f>SUM(C120:C124)</f>
        <v>0</v>
      </c>
      <c r="D119" s="27">
        <f t="shared" ref="D119:N119" si="49">SUM(D120:D124)</f>
        <v>0</v>
      </c>
      <c r="E119" s="27">
        <f t="shared" si="49"/>
        <v>0</v>
      </c>
      <c r="F119" s="27">
        <f t="shared" si="49"/>
        <v>0</v>
      </c>
      <c r="G119" s="27">
        <f t="shared" si="49"/>
        <v>252</v>
      </c>
      <c r="H119" s="27">
        <f t="shared" si="49"/>
        <v>0</v>
      </c>
      <c r="I119" s="27">
        <f t="shared" si="49"/>
        <v>6</v>
      </c>
      <c r="J119" s="27">
        <f t="shared" si="49"/>
        <v>0</v>
      </c>
      <c r="K119" s="27">
        <f t="shared" si="49"/>
        <v>7278</v>
      </c>
      <c r="L119" s="27">
        <f t="shared" si="49"/>
        <v>0</v>
      </c>
      <c r="M119" s="27">
        <f t="shared" si="49"/>
        <v>0</v>
      </c>
      <c r="N119" s="27">
        <f t="shared" si="49"/>
        <v>0</v>
      </c>
    </row>
    <row r="120" spans="1:16" s="23" customFormat="1" ht="18" x14ac:dyDescent="0.35">
      <c r="A120" s="29" t="s">
        <v>52</v>
      </c>
      <c r="B120" s="59"/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</row>
    <row r="121" spans="1:16" s="23" customFormat="1" ht="18" x14ac:dyDescent="0.35">
      <c r="A121" s="29" t="s">
        <v>53</v>
      </c>
      <c r="B121" s="59"/>
      <c r="C121" s="3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</row>
    <row r="122" spans="1:16" s="23" customFormat="1" ht="18" x14ac:dyDescent="0.35">
      <c r="A122" s="29" t="s">
        <v>54</v>
      </c>
      <c r="B122" s="59"/>
      <c r="C122" s="30">
        <v>0</v>
      </c>
      <c r="D122" s="30">
        <v>0</v>
      </c>
      <c r="E122" s="30">
        <v>0</v>
      </c>
      <c r="F122" s="30">
        <v>0</v>
      </c>
      <c r="G122" s="30">
        <v>252</v>
      </c>
      <c r="H122" s="30">
        <v>0</v>
      </c>
      <c r="I122" s="30">
        <v>6</v>
      </c>
      <c r="J122" s="32">
        <v>0</v>
      </c>
      <c r="K122" s="32">
        <v>7278</v>
      </c>
      <c r="L122" s="32">
        <v>0</v>
      </c>
      <c r="M122" s="32">
        <v>0</v>
      </c>
      <c r="N122" s="32">
        <v>0</v>
      </c>
    </row>
    <row r="123" spans="1:16" s="23" customFormat="1" ht="18" x14ac:dyDescent="0.35">
      <c r="A123" s="29" t="s">
        <v>55</v>
      </c>
      <c r="B123" s="59"/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61"/>
      <c r="P123" s="61"/>
    </row>
    <row r="124" spans="1:16" s="23" customFormat="1" ht="18" x14ac:dyDescent="0.35">
      <c r="A124" s="33" t="s">
        <v>56</v>
      </c>
      <c r="B124" s="62"/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  <c r="O124" s="61"/>
      <c r="P124" s="61"/>
    </row>
    <row r="125" spans="1:16" x14ac:dyDescent="0.3">
      <c r="A125" s="36" t="s">
        <v>57</v>
      </c>
      <c r="B125" s="37"/>
      <c r="C125" s="37"/>
      <c r="D125" s="37"/>
      <c r="E125" s="37"/>
      <c r="F125" s="37"/>
      <c r="G125" s="37"/>
      <c r="H125" s="37"/>
      <c r="I125" s="38"/>
      <c r="J125" s="38"/>
      <c r="K125" s="38"/>
      <c r="O125" s="64"/>
      <c r="P125" s="64"/>
    </row>
    <row r="126" spans="1:16" x14ac:dyDescent="0.3">
      <c r="A126" s="39" t="s">
        <v>58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1:16" x14ac:dyDescent="0.3">
      <c r="A127" s="39" t="s">
        <v>59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</row>
    <row r="133" spans="1:26" ht="18.75" x14ac:dyDescent="0.25">
      <c r="A133" s="2" t="s">
        <v>76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6" ht="15" customHeight="1" x14ac:dyDescent="0.25">
      <c r="A134" s="65"/>
      <c r="O134" s="66"/>
      <c r="P134" s="67"/>
    </row>
    <row r="135" spans="1:26" ht="37.5" customHeight="1" x14ac:dyDescent="0.25">
      <c r="A135" s="7" t="s">
        <v>74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26" ht="21.75" x14ac:dyDescent="0.2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</row>
    <row r="137" spans="1:26" s="4" customFormat="1" ht="18.75" x14ac:dyDescent="0.25">
      <c r="A137" s="50" t="s">
        <v>2</v>
      </c>
      <c r="B137" s="69"/>
      <c r="C137" s="70" t="s">
        <v>5</v>
      </c>
      <c r="D137" s="71"/>
      <c r="E137" s="72" t="s">
        <v>3</v>
      </c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4"/>
    </row>
    <row r="138" spans="1:26" s="4" customFormat="1" ht="33.75" customHeight="1" x14ac:dyDescent="0.25">
      <c r="A138" s="75"/>
      <c r="B138" s="76"/>
      <c r="C138" s="77"/>
      <c r="D138" s="78"/>
      <c r="E138" s="79" t="s">
        <v>67</v>
      </c>
      <c r="F138" s="79"/>
      <c r="G138" s="79" t="s">
        <v>68</v>
      </c>
      <c r="H138" s="79"/>
      <c r="I138" s="79" t="s">
        <v>69</v>
      </c>
      <c r="J138" s="79"/>
      <c r="K138" s="79" t="s">
        <v>70</v>
      </c>
      <c r="L138" s="79"/>
      <c r="M138" s="79" t="s">
        <v>71</v>
      </c>
      <c r="N138" s="79"/>
      <c r="O138" s="79" t="s">
        <v>72</v>
      </c>
      <c r="P138" s="79"/>
      <c r="Q138" s="79" t="s">
        <v>73</v>
      </c>
      <c r="R138" s="79"/>
      <c r="S138" s="79" t="s">
        <v>66</v>
      </c>
      <c r="T138" s="79"/>
    </row>
    <row r="139" spans="1:26" s="4" customFormat="1" ht="18.75" x14ac:dyDescent="0.25">
      <c r="A139" s="80"/>
      <c r="B139" s="81"/>
      <c r="C139" s="82" t="s">
        <v>0</v>
      </c>
      <c r="D139" s="22" t="s">
        <v>13</v>
      </c>
      <c r="E139" s="82" t="s">
        <v>0</v>
      </c>
      <c r="F139" s="22" t="s">
        <v>13</v>
      </c>
      <c r="G139" s="82" t="s">
        <v>0</v>
      </c>
      <c r="H139" s="22" t="s">
        <v>13</v>
      </c>
      <c r="I139" s="82" t="s">
        <v>0</v>
      </c>
      <c r="J139" s="22" t="s">
        <v>13</v>
      </c>
      <c r="K139" s="82" t="s">
        <v>0</v>
      </c>
      <c r="L139" s="22" t="s">
        <v>13</v>
      </c>
      <c r="M139" s="82" t="s">
        <v>0</v>
      </c>
      <c r="N139" s="22" t="s">
        <v>13</v>
      </c>
      <c r="O139" s="82" t="s">
        <v>0</v>
      </c>
      <c r="P139" s="22" t="s">
        <v>13</v>
      </c>
      <c r="Q139" s="82" t="s">
        <v>0</v>
      </c>
      <c r="R139" s="22" t="s">
        <v>13</v>
      </c>
      <c r="S139" s="82" t="s">
        <v>0</v>
      </c>
      <c r="T139" s="22" t="s">
        <v>13</v>
      </c>
    </row>
    <row r="140" spans="1:26" ht="18" x14ac:dyDescent="0.25">
      <c r="A140" s="83"/>
      <c r="B140" s="83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</row>
    <row r="141" spans="1:26" ht="18" x14ac:dyDescent="0.35">
      <c r="A141" s="26" t="s">
        <v>4</v>
      </c>
      <c r="B141" s="26"/>
      <c r="C141" s="85">
        <f>SUM(C143,C149,C182)</f>
        <v>115067</v>
      </c>
      <c r="D141" s="85">
        <f t="shared" ref="D141:T141" si="50">SUM(D143,D149,D182)</f>
        <v>731</v>
      </c>
      <c r="E141" s="85">
        <f t="shared" si="50"/>
        <v>3163</v>
      </c>
      <c r="F141" s="85">
        <f t="shared" si="50"/>
        <v>0</v>
      </c>
      <c r="G141" s="85">
        <f t="shared" si="50"/>
        <v>22204</v>
      </c>
      <c r="H141" s="85">
        <f t="shared" si="50"/>
        <v>0</v>
      </c>
      <c r="I141" s="85">
        <f t="shared" si="50"/>
        <v>16304</v>
      </c>
      <c r="J141" s="85">
        <f t="shared" si="50"/>
        <v>80</v>
      </c>
      <c r="K141" s="85">
        <f t="shared" si="50"/>
        <v>3399</v>
      </c>
      <c r="L141" s="85">
        <f t="shared" si="50"/>
        <v>80</v>
      </c>
      <c r="M141" s="85">
        <f t="shared" si="50"/>
        <v>44041</v>
      </c>
      <c r="N141" s="85">
        <f t="shared" si="50"/>
        <v>100</v>
      </c>
      <c r="O141" s="85">
        <f t="shared" si="50"/>
        <v>11813</v>
      </c>
      <c r="P141" s="85">
        <f t="shared" si="50"/>
        <v>0</v>
      </c>
      <c r="Q141" s="85">
        <f t="shared" si="50"/>
        <v>12534</v>
      </c>
      <c r="R141" s="85">
        <f t="shared" si="50"/>
        <v>59</v>
      </c>
      <c r="S141" s="85">
        <f t="shared" si="50"/>
        <v>1609</v>
      </c>
      <c r="T141" s="85">
        <f t="shared" si="50"/>
        <v>412</v>
      </c>
      <c r="U141" s="23"/>
      <c r="V141" s="23"/>
      <c r="W141" s="23"/>
      <c r="X141" s="23"/>
      <c r="Y141" s="23"/>
      <c r="Z141" s="23"/>
    </row>
    <row r="142" spans="1:26" ht="18" x14ac:dyDescent="0.35">
      <c r="A142" s="29"/>
      <c r="B142" s="29"/>
      <c r="C142" s="86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23"/>
      <c r="V142" s="23"/>
      <c r="W142" s="23"/>
      <c r="X142" s="23"/>
      <c r="Y142" s="23"/>
      <c r="Z142" s="23"/>
    </row>
    <row r="143" spans="1:26" ht="18" x14ac:dyDescent="0.35">
      <c r="A143" s="26" t="s">
        <v>14</v>
      </c>
      <c r="B143" s="26"/>
      <c r="C143" s="85">
        <f>SUM(C144:C147)</f>
        <v>111978</v>
      </c>
      <c r="D143" s="85">
        <f t="shared" ref="D143:T143" si="51">SUM(D144:D147)</f>
        <v>319</v>
      </c>
      <c r="E143" s="85">
        <f t="shared" si="51"/>
        <v>1273</v>
      </c>
      <c r="F143" s="85">
        <f t="shared" si="51"/>
        <v>0</v>
      </c>
      <c r="G143" s="85">
        <f t="shared" si="51"/>
        <v>22192</v>
      </c>
      <c r="H143" s="85">
        <f t="shared" si="51"/>
        <v>0</v>
      </c>
      <c r="I143" s="85">
        <f t="shared" si="51"/>
        <v>16304</v>
      </c>
      <c r="J143" s="85">
        <f t="shared" si="51"/>
        <v>80</v>
      </c>
      <c r="K143" s="85">
        <f t="shared" si="51"/>
        <v>3376</v>
      </c>
      <c r="L143" s="85">
        <f t="shared" si="51"/>
        <v>80</v>
      </c>
      <c r="M143" s="85">
        <f t="shared" si="51"/>
        <v>43794</v>
      </c>
      <c r="N143" s="85">
        <f t="shared" si="51"/>
        <v>100</v>
      </c>
      <c r="O143" s="85">
        <f t="shared" si="51"/>
        <v>11001</v>
      </c>
      <c r="P143" s="85">
        <f t="shared" si="51"/>
        <v>0</v>
      </c>
      <c r="Q143" s="85">
        <f t="shared" si="51"/>
        <v>12534</v>
      </c>
      <c r="R143" s="85">
        <f t="shared" si="51"/>
        <v>59</v>
      </c>
      <c r="S143" s="85">
        <f t="shared" si="51"/>
        <v>1504</v>
      </c>
      <c r="T143" s="85">
        <f t="shared" si="51"/>
        <v>0</v>
      </c>
      <c r="U143" s="23"/>
      <c r="V143" s="23"/>
      <c r="W143" s="23"/>
      <c r="X143" s="23"/>
      <c r="Y143" s="23"/>
      <c r="Z143" s="23"/>
    </row>
    <row r="144" spans="1:26" ht="18" x14ac:dyDescent="0.35">
      <c r="A144" s="29" t="s">
        <v>15</v>
      </c>
      <c r="B144" s="32"/>
      <c r="C144" s="86">
        <f>SUM(E144,G144,I144,K144,M144,O144,Q144,S144)</f>
        <v>87256</v>
      </c>
      <c r="D144" s="86">
        <f>SUM(F144,H144,J144,L144,N144,P144,R144,T144)</f>
        <v>260</v>
      </c>
      <c r="E144" s="32">
        <v>1273</v>
      </c>
      <c r="F144" s="32">
        <v>0</v>
      </c>
      <c r="G144" s="32"/>
      <c r="H144" s="32"/>
      <c r="I144" s="32">
        <v>15832</v>
      </c>
      <c r="J144" s="32">
        <v>80</v>
      </c>
      <c r="K144" s="32">
        <v>3376</v>
      </c>
      <c r="L144" s="32">
        <v>80</v>
      </c>
      <c r="M144" s="32">
        <v>43793</v>
      </c>
      <c r="N144" s="32">
        <v>100</v>
      </c>
      <c r="O144" s="32">
        <v>11001</v>
      </c>
      <c r="P144" s="32">
        <v>0</v>
      </c>
      <c r="Q144" s="32">
        <v>10477</v>
      </c>
      <c r="R144" s="32">
        <v>0</v>
      </c>
      <c r="S144" s="32">
        <v>1504</v>
      </c>
      <c r="T144" s="29">
        <v>0</v>
      </c>
      <c r="U144" s="23"/>
      <c r="V144" s="23"/>
      <c r="W144" s="23"/>
      <c r="X144" s="23"/>
      <c r="Y144" s="23"/>
      <c r="Z144" s="23"/>
    </row>
    <row r="145" spans="1:26" ht="18" x14ac:dyDescent="0.35">
      <c r="A145" s="29" t="s">
        <v>16</v>
      </c>
      <c r="B145" s="32"/>
      <c r="C145" s="86">
        <f t="shared" ref="C145:C147" si="52">SUM(E145,G145,I145,K145,M145,O145,Q145,S145)</f>
        <v>21580</v>
      </c>
      <c r="D145" s="86">
        <f t="shared" ref="D145:D147" si="53">SUM(F145,H145,J145,L145,N145,P145,R145,T145)</f>
        <v>0</v>
      </c>
      <c r="E145" s="32">
        <v>0</v>
      </c>
      <c r="F145" s="32">
        <v>0</v>
      </c>
      <c r="G145" s="32">
        <v>21580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29">
        <v>0</v>
      </c>
      <c r="T145" s="29">
        <v>0</v>
      </c>
      <c r="U145" s="23"/>
      <c r="V145" s="23"/>
      <c r="W145" s="23"/>
      <c r="X145" s="23"/>
      <c r="Y145" s="23"/>
      <c r="Z145" s="23"/>
    </row>
    <row r="146" spans="1:26" ht="18" x14ac:dyDescent="0.35">
      <c r="A146" s="29" t="s">
        <v>17</v>
      </c>
      <c r="B146" s="32"/>
      <c r="C146" s="86">
        <f t="shared" si="52"/>
        <v>2530</v>
      </c>
      <c r="D146" s="86">
        <f t="shared" si="53"/>
        <v>59</v>
      </c>
      <c r="E146" s="32">
        <v>0</v>
      </c>
      <c r="F146" s="32">
        <v>0</v>
      </c>
      <c r="G146" s="32">
        <v>0</v>
      </c>
      <c r="H146" s="32">
        <v>0</v>
      </c>
      <c r="I146" s="32">
        <v>472</v>
      </c>
      <c r="J146" s="32">
        <v>0</v>
      </c>
      <c r="K146" s="32">
        <v>0</v>
      </c>
      <c r="L146" s="32">
        <v>0</v>
      </c>
      <c r="M146" s="32">
        <v>1</v>
      </c>
      <c r="N146" s="32">
        <v>0</v>
      </c>
      <c r="O146" s="32">
        <v>0</v>
      </c>
      <c r="P146" s="32">
        <v>0</v>
      </c>
      <c r="Q146" s="32">
        <v>2057</v>
      </c>
      <c r="R146" s="32">
        <v>59</v>
      </c>
      <c r="S146" s="29">
        <v>0</v>
      </c>
      <c r="T146" s="29">
        <v>0</v>
      </c>
      <c r="U146" s="23"/>
      <c r="V146" s="23"/>
      <c r="W146" s="23"/>
      <c r="X146" s="23"/>
      <c r="Y146" s="23"/>
      <c r="Z146" s="23"/>
    </row>
    <row r="147" spans="1:26" ht="18" x14ac:dyDescent="0.35">
      <c r="A147" s="29" t="s">
        <v>18</v>
      </c>
      <c r="B147" s="32"/>
      <c r="C147" s="86">
        <f t="shared" si="52"/>
        <v>612</v>
      </c>
      <c r="D147" s="86">
        <f t="shared" si="53"/>
        <v>0</v>
      </c>
      <c r="E147" s="32">
        <v>0</v>
      </c>
      <c r="F147" s="32">
        <v>0</v>
      </c>
      <c r="G147" s="32">
        <v>612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29">
        <v>0</v>
      </c>
      <c r="T147" s="29">
        <v>0</v>
      </c>
      <c r="U147" s="23"/>
      <c r="V147" s="23"/>
      <c r="W147" s="23"/>
      <c r="X147" s="23"/>
      <c r="Y147" s="23"/>
      <c r="Z147" s="23"/>
    </row>
    <row r="148" spans="1:26" ht="18" x14ac:dyDescent="0.35">
      <c r="A148" s="29"/>
      <c r="B148" s="29"/>
      <c r="C148" s="86"/>
      <c r="D148" s="86"/>
      <c r="E148" s="60"/>
      <c r="F148" s="60"/>
      <c r="G148" s="60">
        <v>0</v>
      </c>
      <c r="H148" s="60">
        <v>0</v>
      </c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23"/>
      <c r="V148" s="23"/>
      <c r="W148" s="23"/>
      <c r="X148" s="23"/>
      <c r="Y148" s="23"/>
      <c r="Z148" s="23"/>
    </row>
    <row r="149" spans="1:26" ht="18" x14ac:dyDescent="0.35">
      <c r="A149" s="26" t="s">
        <v>19</v>
      </c>
      <c r="B149" s="26"/>
      <c r="C149" s="85">
        <f>SUM(C150:C180)</f>
        <v>2720</v>
      </c>
      <c r="D149" s="85">
        <f t="shared" ref="D149:T149" si="54">SUM(D150:D180)</f>
        <v>412</v>
      </c>
      <c r="E149" s="85">
        <f t="shared" si="54"/>
        <v>1521</v>
      </c>
      <c r="F149" s="85">
        <f t="shared" si="54"/>
        <v>0</v>
      </c>
      <c r="G149" s="85">
        <f t="shared" si="54"/>
        <v>12</v>
      </c>
      <c r="H149" s="85">
        <f t="shared" si="54"/>
        <v>0</v>
      </c>
      <c r="I149" s="85">
        <f t="shared" si="54"/>
        <v>0</v>
      </c>
      <c r="J149" s="85">
        <f t="shared" si="54"/>
        <v>0</v>
      </c>
      <c r="K149" s="85">
        <f t="shared" si="54"/>
        <v>23</v>
      </c>
      <c r="L149" s="85">
        <f t="shared" si="54"/>
        <v>0</v>
      </c>
      <c r="M149" s="85">
        <f t="shared" si="54"/>
        <v>247</v>
      </c>
      <c r="N149" s="85">
        <f t="shared" si="54"/>
        <v>0</v>
      </c>
      <c r="O149" s="85">
        <f t="shared" si="54"/>
        <v>812</v>
      </c>
      <c r="P149" s="85">
        <f t="shared" si="54"/>
        <v>0</v>
      </c>
      <c r="Q149" s="85">
        <f t="shared" si="54"/>
        <v>0</v>
      </c>
      <c r="R149" s="85">
        <f t="shared" si="54"/>
        <v>0</v>
      </c>
      <c r="S149" s="85">
        <f t="shared" si="54"/>
        <v>105</v>
      </c>
      <c r="T149" s="85">
        <f t="shared" si="54"/>
        <v>412</v>
      </c>
      <c r="U149" s="23"/>
      <c r="V149" s="23"/>
      <c r="W149" s="23"/>
      <c r="X149" s="23"/>
      <c r="Y149" s="23"/>
      <c r="Z149" s="23"/>
    </row>
    <row r="150" spans="1:26" ht="18" x14ac:dyDescent="0.35">
      <c r="A150" s="29" t="s">
        <v>20</v>
      </c>
      <c r="B150" s="32"/>
      <c r="C150" s="86">
        <f t="shared" ref="C150:C180" si="55">SUM(E150,G150,I150,K150,M150,O150,Q150,S150)</f>
        <v>1080</v>
      </c>
      <c r="D150" s="86">
        <f t="shared" ref="D150:D180" si="56">SUM(F150,H150,J150,L150,N150,P150,R150,T150)</f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247</v>
      </c>
      <c r="N150" s="32">
        <v>0</v>
      </c>
      <c r="O150" s="32">
        <v>805</v>
      </c>
      <c r="P150" s="32">
        <v>0</v>
      </c>
      <c r="Q150" s="32">
        <v>0</v>
      </c>
      <c r="R150" s="32">
        <v>0</v>
      </c>
      <c r="S150" s="32">
        <v>28</v>
      </c>
      <c r="T150" s="32">
        <v>0</v>
      </c>
      <c r="U150" s="23"/>
      <c r="V150" s="23"/>
      <c r="W150" s="23"/>
      <c r="X150" s="23"/>
      <c r="Y150" s="23"/>
      <c r="Z150" s="23"/>
    </row>
    <row r="151" spans="1:26" ht="18" x14ac:dyDescent="0.35">
      <c r="A151" s="29" t="s">
        <v>21</v>
      </c>
      <c r="B151" s="32"/>
      <c r="C151" s="86">
        <f t="shared" si="55"/>
        <v>102</v>
      </c>
      <c r="D151" s="86">
        <f t="shared" si="56"/>
        <v>0</v>
      </c>
      <c r="E151" s="32">
        <v>68</v>
      </c>
      <c r="F151" s="32">
        <v>0</v>
      </c>
      <c r="G151" s="32">
        <v>11</v>
      </c>
      <c r="H151" s="32">
        <v>0</v>
      </c>
      <c r="I151" s="32">
        <v>0</v>
      </c>
      <c r="J151" s="32">
        <v>0</v>
      </c>
      <c r="K151" s="32">
        <v>23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23"/>
      <c r="V151" s="23"/>
      <c r="W151" s="23"/>
      <c r="X151" s="23"/>
      <c r="Y151" s="23"/>
      <c r="Z151" s="23"/>
    </row>
    <row r="152" spans="1:26" ht="18" x14ac:dyDescent="0.35">
      <c r="A152" s="29" t="s">
        <v>22</v>
      </c>
      <c r="B152" s="32"/>
      <c r="C152" s="86">
        <f t="shared" si="55"/>
        <v>1</v>
      </c>
      <c r="D152" s="86">
        <f t="shared" si="56"/>
        <v>0</v>
      </c>
      <c r="E152" s="32">
        <v>0</v>
      </c>
      <c r="F152" s="32">
        <v>0</v>
      </c>
      <c r="G152" s="32">
        <v>1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23"/>
      <c r="V152" s="23"/>
      <c r="W152" s="23"/>
      <c r="X152" s="23"/>
      <c r="Y152" s="23"/>
      <c r="Z152" s="23"/>
    </row>
    <row r="153" spans="1:26" ht="18" x14ac:dyDescent="0.35">
      <c r="A153" s="29" t="s">
        <v>23</v>
      </c>
      <c r="B153" s="32"/>
      <c r="C153" s="86">
        <f t="shared" si="55"/>
        <v>30</v>
      </c>
      <c r="D153" s="86">
        <f t="shared" si="56"/>
        <v>0</v>
      </c>
      <c r="E153" s="32">
        <v>30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23"/>
      <c r="V153" s="23"/>
      <c r="W153" s="23"/>
      <c r="X153" s="23"/>
      <c r="Y153" s="23"/>
      <c r="Z153" s="23"/>
    </row>
    <row r="154" spans="1:26" ht="18" x14ac:dyDescent="0.35">
      <c r="A154" s="29" t="s">
        <v>24</v>
      </c>
      <c r="B154" s="32"/>
      <c r="C154" s="86">
        <f t="shared" si="55"/>
        <v>141</v>
      </c>
      <c r="D154" s="86">
        <f t="shared" si="56"/>
        <v>0</v>
      </c>
      <c r="E154" s="32">
        <v>131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10</v>
      </c>
      <c r="T154" s="32">
        <v>0</v>
      </c>
      <c r="U154" s="23"/>
      <c r="V154" s="23"/>
      <c r="W154" s="23"/>
      <c r="X154" s="23"/>
      <c r="Y154" s="23"/>
      <c r="Z154" s="23"/>
    </row>
    <row r="155" spans="1:26" ht="18" x14ac:dyDescent="0.35">
      <c r="A155" s="29" t="s">
        <v>25</v>
      </c>
      <c r="B155" s="32"/>
      <c r="C155" s="86">
        <f t="shared" si="55"/>
        <v>156</v>
      </c>
      <c r="D155" s="86">
        <f t="shared" si="56"/>
        <v>0</v>
      </c>
      <c r="E155" s="32">
        <v>150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6</v>
      </c>
      <c r="T155" s="32">
        <v>0</v>
      </c>
      <c r="U155" s="23"/>
      <c r="V155" s="23"/>
      <c r="W155" s="23"/>
      <c r="X155" s="23"/>
      <c r="Y155" s="23"/>
      <c r="Z155" s="23"/>
    </row>
    <row r="156" spans="1:26" ht="18" x14ac:dyDescent="0.35">
      <c r="A156" s="29" t="s">
        <v>26</v>
      </c>
      <c r="B156" s="32"/>
      <c r="C156" s="86">
        <f t="shared" si="55"/>
        <v>967</v>
      </c>
      <c r="D156" s="86">
        <f t="shared" si="56"/>
        <v>0</v>
      </c>
      <c r="E156" s="32">
        <v>960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7</v>
      </c>
      <c r="T156" s="32">
        <v>0</v>
      </c>
      <c r="U156" s="23"/>
      <c r="V156" s="23"/>
      <c r="W156" s="23"/>
      <c r="X156" s="23"/>
      <c r="Y156" s="23"/>
      <c r="Z156" s="23"/>
    </row>
    <row r="157" spans="1:26" ht="18" x14ac:dyDescent="0.35">
      <c r="A157" s="29" t="s">
        <v>27</v>
      </c>
      <c r="B157" s="32"/>
      <c r="C157" s="86">
        <f t="shared" si="55"/>
        <v>29</v>
      </c>
      <c r="D157" s="86">
        <f t="shared" si="56"/>
        <v>0</v>
      </c>
      <c r="E157" s="32">
        <v>6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23</v>
      </c>
      <c r="T157" s="32">
        <v>0</v>
      </c>
      <c r="U157" s="23"/>
      <c r="V157" s="23"/>
      <c r="W157" s="23"/>
      <c r="X157" s="23"/>
      <c r="Y157" s="23"/>
      <c r="Z157" s="23"/>
    </row>
    <row r="158" spans="1:26" ht="18" x14ac:dyDescent="0.35">
      <c r="A158" s="29" t="s">
        <v>28</v>
      </c>
      <c r="B158" s="32"/>
      <c r="C158" s="86">
        <f t="shared" si="55"/>
        <v>1</v>
      </c>
      <c r="D158" s="86">
        <f t="shared" si="56"/>
        <v>412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1</v>
      </c>
      <c r="T158" s="32">
        <v>412</v>
      </c>
      <c r="U158" s="23"/>
      <c r="V158" s="23"/>
      <c r="W158" s="23"/>
      <c r="X158" s="23"/>
      <c r="Y158" s="23"/>
      <c r="Z158" s="23"/>
    </row>
    <row r="159" spans="1:26" ht="18" x14ac:dyDescent="0.35">
      <c r="A159" s="29" t="s">
        <v>29</v>
      </c>
      <c r="B159" s="32"/>
      <c r="C159" s="86">
        <f t="shared" si="55"/>
        <v>177</v>
      </c>
      <c r="D159" s="86">
        <f t="shared" si="56"/>
        <v>0</v>
      </c>
      <c r="E159" s="32">
        <v>170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7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23"/>
      <c r="V159" s="23"/>
      <c r="W159" s="23"/>
      <c r="X159" s="23"/>
      <c r="Y159" s="23"/>
      <c r="Z159" s="23"/>
    </row>
    <row r="160" spans="1:26" ht="18" x14ac:dyDescent="0.35">
      <c r="A160" s="29" t="s">
        <v>30</v>
      </c>
      <c r="B160" s="32"/>
      <c r="C160" s="86">
        <f t="shared" si="55"/>
        <v>0</v>
      </c>
      <c r="D160" s="86">
        <f t="shared" si="56"/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23"/>
      <c r="V160" s="23"/>
      <c r="W160" s="23"/>
      <c r="X160" s="23"/>
      <c r="Y160" s="23"/>
      <c r="Z160" s="23"/>
    </row>
    <row r="161" spans="1:26" ht="18" x14ac:dyDescent="0.35">
      <c r="A161" s="29" t="s">
        <v>31</v>
      </c>
      <c r="B161" s="32"/>
      <c r="C161" s="86">
        <f t="shared" si="55"/>
        <v>0</v>
      </c>
      <c r="D161" s="86">
        <f t="shared" si="56"/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23"/>
      <c r="V161" s="23"/>
      <c r="W161" s="23"/>
      <c r="X161" s="23"/>
      <c r="Y161" s="23"/>
      <c r="Z161" s="23"/>
    </row>
    <row r="162" spans="1:26" ht="18" x14ac:dyDescent="0.35">
      <c r="A162" s="29" t="s">
        <v>32</v>
      </c>
      <c r="B162" s="32"/>
      <c r="C162" s="86">
        <f t="shared" si="55"/>
        <v>0</v>
      </c>
      <c r="D162" s="86">
        <f t="shared" si="56"/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23"/>
      <c r="V162" s="23"/>
      <c r="W162" s="23"/>
      <c r="X162" s="23"/>
      <c r="Y162" s="23"/>
      <c r="Z162" s="23"/>
    </row>
    <row r="163" spans="1:26" ht="18" x14ac:dyDescent="0.35">
      <c r="A163" s="29" t="s">
        <v>33</v>
      </c>
      <c r="B163" s="32"/>
      <c r="C163" s="86">
        <f t="shared" si="55"/>
        <v>0</v>
      </c>
      <c r="D163" s="86">
        <f t="shared" si="56"/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23"/>
      <c r="V163" s="23"/>
      <c r="W163" s="23"/>
      <c r="X163" s="23"/>
      <c r="Y163" s="23"/>
      <c r="Z163" s="23"/>
    </row>
    <row r="164" spans="1:26" ht="18" x14ac:dyDescent="0.35">
      <c r="A164" s="29" t="s">
        <v>34</v>
      </c>
      <c r="B164" s="32"/>
      <c r="C164" s="86">
        <f t="shared" si="55"/>
        <v>0</v>
      </c>
      <c r="D164" s="86">
        <f t="shared" si="56"/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23"/>
      <c r="V164" s="23"/>
      <c r="W164" s="23"/>
      <c r="X164" s="23"/>
      <c r="Y164" s="23"/>
      <c r="Z164" s="23"/>
    </row>
    <row r="165" spans="1:26" ht="18" x14ac:dyDescent="0.35">
      <c r="A165" s="29" t="s">
        <v>35</v>
      </c>
      <c r="B165" s="32"/>
      <c r="C165" s="86">
        <f t="shared" si="55"/>
        <v>0</v>
      </c>
      <c r="D165" s="86">
        <f t="shared" si="56"/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23"/>
      <c r="V165" s="23"/>
      <c r="W165" s="23"/>
      <c r="X165" s="23"/>
      <c r="Y165" s="23"/>
      <c r="Z165" s="23"/>
    </row>
    <row r="166" spans="1:26" ht="18" x14ac:dyDescent="0.35">
      <c r="A166" s="29" t="s">
        <v>36</v>
      </c>
      <c r="B166" s="32"/>
      <c r="C166" s="86">
        <f t="shared" si="55"/>
        <v>0</v>
      </c>
      <c r="D166" s="86">
        <f t="shared" si="56"/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23"/>
      <c r="V166" s="23"/>
      <c r="W166" s="23"/>
      <c r="X166" s="23"/>
      <c r="Y166" s="23"/>
      <c r="Z166" s="23"/>
    </row>
    <row r="167" spans="1:26" ht="18" x14ac:dyDescent="0.35">
      <c r="A167" s="29" t="s">
        <v>37</v>
      </c>
      <c r="B167" s="32"/>
      <c r="C167" s="86">
        <f t="shared" si="55"/>
        <v>30</v>
      </c>
      <c r="D167" s="86">
        <f t="shared" si="56"/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30</v>
      </c>
      <c r="T167" s="32">
        <v>0</v>
      </c>
      <c r="U167" s="23"/>
      <c r="V167" s="23"/>
      <c r="W167" s="23"/>
      <c r="X167" s="23"/>
      <c r="Y167" s="23"/>
      <c r="Z167" s="23"/>
    </row>
    <row r="168" spans="1:26" ht="18" x14ac:dyDescent="0.35">
      <c r="A168" s="29" t="s">
        <v>38</v>
      </c>
      <c r="B168" s="32"/>
      <c r="C168" s="86">
        <f t="shared" si="55"/>
        <v>0</v>
      </c>
      <c r="D168" s="86">
        <f t="shared" si="56"/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23"/>
      <c r="V168" s="23"/>
      <c r="W168" s="23"/>
      <c r="X168" s="23"/>
      <c r="Y168" s="23"/>
      <c r="Z168" s="23"/>
    </row>
    <row r="169" spans="1:26" ht="18" x14ac:dyDescent="0.35">
      <c r="A169" s="29" t="s">
        <v>39</v>
      </c>
      <c r="B169" s="32"/>
      <c r="C169" s="86">
        <f t="shared" si="55"/>
        <v>0</v>
      </c>
      <c r="D169" s="86">
        <f t="shared" si="56"/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23"/>
      <c r="V169" s="23"/>
      <c r="W169" s="23"/>
      <c r="X169" s="23"/>
      <c r="Y169" s="23"/>
      <c r="Z169" s="23"/>
    </row>
    <row r="170" spans="1:26" ht="18" x14ac:dyDescent="0.35">
      <c r="A170" s="29" t="s">
        <v>40</v>
      </c>
      <c r="B170" s="32"/>
      <c r="C170" s="86">
        <f t="shared" si="55"/>
        <v>2</v>
      </c>
      <c r="D170" s="86">
        <f t="shared" si="56"/>
        <v>0</v>
      </c>
      <c r="E170" s="32">
        <v>2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23"/>
      <c r="V170" s="23"/>
      <c r="W170" s="23"/>
      <c r="X170" s="23"/>
      <c r="Y170" s="23"/>
      <c r="Z170" s="23"/>
    </row>
    <row r="171" spans="1:26" ht="18" x14ac:dyDescent="0.35">
      <c r="A171" s="29" t="s">
        <v>41</v>
      </c>
      <c r="B171" s="32"/>
      <c r="C171" s="86">
        <f t="shared" si="55"/>
        <v>3</v>
      </c>
      <c r="D171" s="86">
        <f t="shared" si="56"/>
        <v>0</v>
      </c>
      <c r="E171" s="32">
        <v>3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23"/>
      <c r="V171" s="23"/>
      <c r="W171" s="23"/>
      <c r="X171" s="23"/>
      <c r="Y171" s="23"/>
      <c r="Z171" s="23"/>
    </row>
    <row r="172" spans="1:26" ht="18" x14ac:dyDescent="0.35">
      <c r="A172" s="29" t="s">
        <v>42</v>
      </c>
      <c r="B172" s="32"/>
      <c r="C172" s="86">
        <f t="shared" si="55"/>
        <v>0</v>
      </c>
      <c r="D172" s="86">
        <f t="shared" si="56"/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23"/>
      <c r="V172" s="23"/>
      <c r="W172" s="23"/>
      <c r="X172" s="23"/>
      <c r="Y172" s="23"/>
      <c r="Z172" s="23"/>
    </row>
    <row r="173" spans="1:26" ht="18" x14ac:dyDescent="0.35">
      <c r="A173" s="29" t="s">
        <v>43</v>
      </c>
      <c r="B173" s="32"/>
      <c r="C173" s="86">
        <f t="shared" si="55"/>
        <v>0</v>
      </c>
      <c r="D173" s="86">
        <f t="shared" si="56"/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23"/>
      <c r="V173" s="23"/>
      <c r="W173" s="23"/>
      <c r="X173" s="23"/>
      <c r="Y173" s="23"/>
      <c r="Z173" s="23"/>
    </row>
    <row r="174" spans="1:26" ht="18" x14ac:dyDescent="0.35">
      <c r="A174" s="29" t="s">
        <v>44</v>
      </c>
      <c r="B174" s="32"/>
      <c r="C174" s="86">
        <f t="shared" si="55"/>
        <v>0</v>
      </c>
      <c r="D174" s="86">
        <f t="shared" si="56"/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23"/>
      <c r="V174" s="23"/>
      <c r="W174" s="23"/>
      <c r="X174" s="23"/>
      <c r="Y174" s="23"/>
      <c r="Z174" s="23"/>
    </row>
    <row r="175" spans="1:26" ht="18" x14ac:dyDescent="0.35">
      <c r="A175" s="29" t="s">
        <v>45</v>
      </c>
      <c r="B175" s="32"/>
      <c r="C175" s="86">
        <f t="shared" si="55"/>
        <v>0</v>
      </c>
      <c r="D175" s="86">
        <f t="shared" si="56"/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23"/>
      <c r="V175" s="23"/>
      <c r="W175" s="23"/>
      <c r="X175" s="23"/>
      <c r="Y175" s="23"/>
      <c r="Z175" s="23"/>
    </row>
    <row r="176" spans="1:26" ht="18" x14ac:dyDescent="0.35">
      <c r="A176" s="29" t="s">
        <v>46</v>
      </c>
      <c r="B176" s="32"/>
      <c r="C176" s="86">
        <f t="shared" si="55"/>
        <v>0</v>
      </c>
      <c r="D176" s="86">
        <f t="shared" si="56"/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23"/>
      <c r="V176" s="23"/>
      <c r="W176" s="23"/>
      <c r="X176" s="23"/>
      <c r="Y176" s="23"/>
      <c r="Z176" s="23"/>
    </row>
    <row r="177" spans="1:26" ht="18" x14ac:dyDescent="0.35">
      <c r="A177" s="29" t="s">
        <v>47</v>
      </c>
      <c r="B177" s="32"/>
      <c r="C177" s="86">
        <f t="shared" si="55"/>
        <v>0</v>
      </c>
      <c r="D177" s="86">
        <f t="shared" si="56"/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23"/>
      <c r="V177" s="23"/>
      <c r="W177" s="23"/>
      <c r="X177" s="23"/>
      <c r="Y177" s="23"/>
      <c r="Z177" s="23"/>
    </row>
    <row r="178" spans="1:26" ht="18" x14ac:dyDescent="0.35">
      <c r="A178" s="29" t="s">
        <v>48</v>
      </c>
      <c r="B178" s="32"/>
      <c r="C178" s="86">
        <f t="shared" si="55"/>
        <v>0</v>
      </c>
      <c r="D178" s="86">
        <f t="shared" si="56"/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23"/>
      <c r="V178" s="23"/>
      <c r="W178" s="23"/>
      <c r="X178" s="23"/>
      <c r="Y178" s="23"/>
      <c r="Z178" s="23"/>
    </row>
    <row r="179" spans="1:26" ht="18" x14ac:dyDescent="0.35">
      <c r="A179" s="29" t="s">
        <v>49</v>
      </c>
      <c r="B179" s="32"/>
      <c r="C179" s="86">
        <f t="shared" si="55"/>
        <v>0</v>
      </c>
      <c r="D179" s="86">
        <f t="shared" si="56"/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23"/>
      <c r="V179" s="23"/>
      <c r="W179" s="23"/>
      <c r="X179" s="23"/>
      <c r="Y179" s="23"/>
      <c r="Z179" s="23"/>
    </row>
    <row r="180" spans="1:26" ht="18" x14ac:dyDescent="0.35">
      <c r="A180" s="29" t="s">
        <v>50</v>
      </c>
      <c r="B180" s="32"/>
      <c r="C180" s="86">
        <f t="shared" si="55"/>
        <v>1</v>
      </c>
      <c r="D180" s="86">
        <f t="shared" si="56"/>
        <v>0</v>
      </c>
      <c r="E180" s="32">
        <v>1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23"/>
      <c r="V180" s="23"/>
      <c r="W180" s="23"/>
      <c r="X180" s="23"/>
      <c r="Y180" s="23"/>
      <c r="Z180" s="23"/>
    </row>
    <row r="181" spans="1:26" ht="18" x14ac:dyDescent="0.35">
      <c r="A181" s="29"/>
      <c r="B181" s="29"/>
      <c r="C181" s="86"/>
      <c r="D181" s="86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23"/>
      <c r="V181" s="23"/>
      <c r="W181" s="23"/>
      <c r="X181" s="23"/>
      <c r="Y181" s="23"/>
      <c r="Z181" s="23"/>
    </row>
    <row r="182" spans="1:26" ht="18" x14ac:dyDescent="0.35">
      <c r="A182" s="26" t="s">
        <v>51</v>
      </c>
      <c r="B182" s="26"/>
      <c r="C182" s="85">
        <f>SUM(C183:C188)</f>
        <v>369</v>
      </c>
      <c r="D182" s="85">
        <f t="shared" ref="D182:T182" si="57">SUM(D183:D188)</f>
        <v>0</v>
      </c>
      <c r="E182" s="85">
        <f t="shared" si="57"/>
        <v>369</v>
      </c>
      <c r="F182" s="85">
        <f t="shared" si="57"/>
        <v>0</v>
      </c>
      <c r="G182" s="85">
        <f t="shared" si="57"/>
        <v>0</v>
      </c>
      <c r="H182" s="85">
        <f t="shared" si="57"/>
        <v>0</v>
      </c>
      <c r="I182" s="85">
        <f t="shared" si="57"/>
        <v>0</v>
      </c>
      <c r="J182" s="85">
        <f t="shared" si="57"/>
        <v>0</v>
      </c>
      <c r="K182" s="85">
        <f t="shared" si="57"/>
        <v>0</v>
      </c>
      <c r="L182" s="85">
        <f t="shared" si="57"/>
        <v>0</v>
      </c>
      <c r="M182" s="85">
        <f t="shared" si="57"/>
        <v>0</v>
      </c>
      <c r="N182" s="85">
        <f t="shared" si="57"/>
        <v>0</v>
      </c>
      <c r="O182" s="85">
        <f t="shared" si="57"/>
        <v>0</v>
      </c>
      <c r="P182" s="85">
        <f t="shared" si="57"/>
        <v>0</v>
      </c>
      <c r="Q182" s="85">
        <f t="shared" si="57"/>
        <v>0</v>
      </c>
      <c r="R182" s="85">
        <f t="shared" si="57"/>
        <v>0</v>
      </c>
      <c r="S182" s="85">
        <f t="shared" si="57"/>
        <v>0</v>
      </c>
      <c r="T182" s="85">
        <f t="shared" si="57"/>
        <v>0</v>
      </c>
      <c r="U182" s="23"/>
      <c r="V182" s="23"/>
      <c r="W182" s="23"/>
      <c r="X182" s="23"/>
      <c r="Y182" s="23"/>
      <c r="Z182" s="23"/>
    </row>
    <row r="183" spans="1:26" ht="18" x14ac:dyDescent="0.35">
      <c r="A183" s="29" t="s">
        <v>52</v>
      </c>
      <c r="B183" s="32"/>
      <c r="C183" s="86">
        <f t="shared" ref="C183:C188" si="58">SUM(E183,G183,I183,K183,M183,O183,Q183,S183)</f>
        <v>0</v>
      </c>
      <c r="D183" s="86">
        <f t="shared" ref="D183:D188" si="59">SUM(F183,H183,J183,L183,N183,P183,R183,T183)</f>
        <v>0</v>
      </c>
      <c r="E183" s="88" t="s">
        <v>77</v>
      </c>
      <c r="F183" s="88" t="s">
        <v>77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U183" s="23"/>
      <c r="V183" s="23"/>
      <c r="W183" s="23"/>
      <c r="X183" s="23"/>
      <c r="Y183" s="23"/>
      <c r="Z183" s="23"/>
    </row>
    <row r="184" spans="1:26" ht="18" x14ac:dyDescent="0.35">
      <c r="A184" s="29" t="s">
        <v>53</v>
      </c>
      <c r="B184" s="32"/>
      <c r="C184" s="86">
        <f t="shared" si="58"/>
        <v>0</v>
      </c>
      <c r="D184" s="86">
        <f t="shared" si="59"/>
        <v>0</v>
      </c>
      <c r="E184" s="88" t="s">
        <v>77</v>
      </c>
      <c r="F184" s="88" t="s">
        <v>77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23"/>
      <c r="V184" s="23"/>
      <c r="W184" s="23"/>
      <c r="X184" s="23"/>
      <c r="Y184" s="23"/>
      <c r="Z184" s="23"/>
    </row>
    <row r="185" spans="1:26" ht="18" x14ac:dyDescent="0.35">
      <c r="A185" s="29" t="s">
        <v>54</v>
      </c>
      <c r="B185" s="32"/>
      <c r="C185" s="86">
        <f t="shared" si="58"/>
        <v>0</v>
      </c>
      <c r="D185" s="86">
        <f t="shared" si="59"/>
        <v>0</v>
      </c>
      <c r="E185" s="88">
        <v>0</v>
      </c>
      <c r="F185" s="88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23"/>
      <c r="V185" s="23"/>
      <c r="W185" s="23"/>
      <c r="X185" s="23"/>
      <c r="Y185" s="23"/>
      <c r="Z185" s="23"/>
    </row>
    <row r="186" spans="1:26" ht="18" x14ac:dyDescent="0.35">
      <c r="A186" s="29" t="s">
        <v>78</v>
      </c>
      <c r="B186" s="32"/>
      <c r="C186" s="86">
        <f t="shared" si="58"/>
        <v>369</v>
      </c>
      <c r="D186" s="86">
        <f t="shared" si="59"/>
        <v>0</v>
      </c>
      <c r="E186" s="88">
        <v>369</v>
      </c>
      <c r="F186" s="88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23"/>
      <c r="V186" s="23"/>
      <c r="W186" s="23"/>
      <c r="X186" s="23"/>
      <c r="Y186" s="23"/>
      <c r="Z186" s="23"/>
    </row>
    <row r="187" spans="1:26" ht="18" x14ac:dyDescent="0.35">
      <c r="A187" s="29" t="s">
        <v>55</v>
      </c>
      <c r="B187" s="29"/>
      <c r="C187" s="86">
        <f t="shared" si="58"/>
        <v>0</v>
      </c>
      <c r="D187" s="86">
        <f t="shared" si="59"/>
        <v>0</v>
      </c>
      <c r="E187" s="88" t="s">
        <v>77</v>
      </c>
      <c r="F187" s="88" t="s">
        <v>77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23"/>
      <c r="V187" s="23"/>
      <c r="W187" s="23"/>
      <c r="X187" s="23"/>
      <c r="Y187" s="23"/>
      <c r="Z187" s="23"/>
    </row>
    <row r="188" spans="1:26" ht="18" x14ac:dyDescent="0.35">
      <c r="A188" s="33" t="s">
        <v>56</v>
      </c>
      <c r="B188" s="33"/>
      <c r="C188" s="89">
        <f t="shared" si="58"/>
        <v>0</v>
      </c>
      <c r="D188" s="89">
        <f t="shared" si="59"/>
        <v>0</v>
      </c>
      <c r="E188" s="90" t="s">
        <v>77</v>
      </c>
      <c r="F188" s="90" t="s">
        <v>77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63">
        <v>0</v>
      </c>
      <c r="M188" s="63">
        <v>0</v>
      </c>
      <c r="N188" s="63">
        <v>0</v>
      </c>
      <c r="O188" s="63">
        <v>0</v>
      </c>
      <c r="P188" s="63">
        <v>0</v>
      </c>
      <c r="Q188" s="63">
        <v>0</v>
      </c>
      <c r="R188" s="63">
        <v>0</v>
      </c>
      <c r="S188" s="63">
        <v>0</v>
      </c>
      <c r="T188" s="63">
        <v>0</v>
      </c>
      <c r="U188" s="23"/>
      <c r="V188" s="23"/>
      <c r="W188" s="23"/>
      <c r="X188" s="23"/>
      <c r="Y188" s="23"/>
      <c r="Z188" s="23"/>
    </row>
    <row r="189" spans="1:26" x14ac:dyDescent="0.3">
      <c r="A189" s="36" t="s">
        <v>57</v>
      </c>
      <c r="B189" s="91"/>
      <c r="C189" s="91"/>
      <c r="D189" s="91"/>
      <c r="E189" s="91"/>
      <c r="F189" s="91"/>
      <c r="G189" s="91"/>
      <c r="H189" s="91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</row>
    <row r="190" spans="1:26" x14ac:dyDescent="0.3">
      <c r="A190" s="39" t="s">
        <v>58</v>
      </c>
      <c r="B190" s="91"/>
      <c r="C190" s="91"/>
      <c r="D190" s="91"/>
      <c r="E190" s="91"/>
      <c r="F190" s="91"/>
      <c r="G190" s="91"/>
      <c r="H190" s="91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</row>
    <row r="191" spans="1:26" x14ac:dyDescent="0.3">
      <c r="A191" s="39" t="s">
        <v>59</v>
      </c>
      <c r="B191" s="91"/>
      <c r="C191" s="91"/>
      <c r="D191" s="91"/>
      <c r="E191" s="91"/>
      <c r="F191" s="91"/>
      <c r="G191" s="91"/>
      <c r="H191" s="91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</row>
    <row r="192" spans="1:26" x14ac:dyDescent="0.3">
      <c r="A192" s="94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</row>
  </sheetData>
  <mergeCells count="38">
    <mergeCell ref="A6:P6"/>
    <mergeCell ref="A8:P8"/>
    <mergeCell ref="A10:A13"/>
    <mergeCell ref="C11:D12"/>
    <mergeCell ref="E11:F12"/>
    <mergeCell ref="G11:H12"/>
    <mergeCell ref="I11:J12"/>
    <mergeCell ref="K11:P11"/>
    <mergeCell ref="K12:L12"/>
    <mergeCell ref="M12:N12"/>
    <mergeCell ref="O12:P12"/>
    <mergeCell ref="B10:B13"/>
    <mergeCell ref="C10:P10"/>
    <mergeCell ref="O75:P75"/>
    <mergeCell ref="A70:N70"/>
    <mergeCell ref="A74:B76"/>
    <mergeCell ref="A135:S135"/>
    <mergeCell ref="A72:P72"/>
    <mergeCell ref="C74:N74"/>
    <mergeCell ref="C75:D75"/>
    <mergeCell ref="E75:F75"/>
    <mergeCell ref="G75:H75"/>
    <mergeCell ref="I75:J75"/>
    <mergeCell ref="K75:L75"/>
    <mergeCell ref="M75:N75"/>
    <mergeCell ref="A133:T133"/>
    <mergeCell ref="A136:S136"/>
    <mergeCell ref="E138:F138"/>
    <mergeCell ref="G138:H138"/>
    <mergeCell ref="I138:J138"/>
    <mergeCell ref="K138:L138"/>
    <mergeCell ref="M138:N138"/>
    <mergeCell ref="O138:P138"/>
    <mergeCell ref="Q138:R138"/>
    <mergeCell ref="S138:T138"/>
    <mergeCell ref="E137:T137"/>
    <mergeCell ref="C137:D138"/>
    <mergeCell ref="A137:B139"/>
  </mergeCells>
  <phoneticPr fontId="2" type="noConversion"/>
  <printOptions horizontalCentered="1" verticalCentered="1"/>
  <pageMargins left="0.59055118110236227" right="0" top="0" bottom="0.19685039370078741" header="0" footer="0"/>
  <pageSetup scale="40" firstPageNumber="831" fitToHeight="0" orientation="landscape" r:id="rId1"/>
  <headerFooter alignWithMargins="0"/>
  <rowBreaks count="2" manualBreakCount="2">
    <brk id="64" max="16383" man="1"/>
    <brk id="1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19.9_2018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2019-02-12T19:41:59Z</cp:lastPrinted>
  <dcterms:created xsi:type="dcterms:W3CDTF">2009-02-19T12:59:09Z</dcterms:created>
  <dcterms:modified xsi:type="dcterms:W3CDTF">2019-02-25T21:08:28Z</dcterms:modified>
</cp:coreProperties>
</file>